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-135" yWindow="15" windowWidth="9645" windowHeight="11640" tabRatio="355" firstSheet="1" activeTab="3"/>
  </bookViews>
  <sheets>
    <sheet name="Списки" sheetId="1" state="hidden" r:id="rId1"/>
    <sheet name="Таблица 1" sheetId="4" r:id="rId2"/>
    <sheet name="Таблица 2" sheetId="5" r:id="rId3"/>
    <sheet name="Таблица 3" sheetId="6" r:id="rId4"/>
  </sheets>
  <externalReferences>
    <externalReference r:id="rId5"/>
  </externalReferences>
  <definedNames>
    <definedName name="_xlnm._FilterDatabase" localSheetId="1" hidden="1">'Таблица 1'!$A$8:$Z$14</definedName>
    <definedName name="Z_4A8DFC92_9EFC_4DFF_A295_D9436CC66CD9_.wvu.Cols" localSheetId="1" hidden="1">'Таблица 1'!$T:$U</definedName>
    <definedName name="Z_81CA61EB_8C68_4259_A50A_8C06B9A2A8F3_.wvu.Cols" localSheetId="1" hidden="1">'Таблица 1'!$T:$U</definedName>
    <definedName name="Z_C7B8E901_A074_42B4_AEE1_26FFFE50BAA0_.wvu.Cols" localSheetId="1" hidden="1">'Таблица 1'!$T:$U</definedName>
    <definedName name="Варнавино">[1]Лист2!$B$1:$B$97</definedName>
    <definedName name="Павлово">#REF!</definedName>
    <definedName name="ПСД">#REF!</definedName>
    <definedName name="статус_ПСД">#REF!</definedName>
    <definedName name="статус_ПСД_расширенный">#REF!</definedName>
    <definedName name="статус_ПСД1">#REF!</definedName>
    <definedName name="статус_СМР">#REF!</definedName>
  </definedNames>
  <calcPr calcId="144525"/>
  <customWorkbookViews>
    <customWorkbookView name="Крупнова Марина - Личное представление" guid="{4A8DFC92-9EFC-4DFF-A295-D9436CC66CD9}" mergeInterval="0" personalView="1" maximized="1" xWindow="-8" yWindow="-8" windowWidth="1936" windowHeight="1056" tabRatio="558" activeSheetId="3" showComments="commIndAndComment"/>
    <customWorkbookView name="FNN - Личное представление" guid="{C7B8E901-A074-42B4-AEE1-26FFFE50BAA0}" mergeInterval="0" personalView="1" maximized="1" windowWidth="1362" windowHeight="553" tabRatio="558" activeSheetId="2"/>
    <customWorkbookView name="Кузьмина Ек - Личное представление" guid="{81CA61EB-8C68-4259-A50A-8C06B9A2A8F3}" mergeInterval="0" personalView="1" maximized="1" xWindow="-8" yWindow="-8" windowWidth="1936" windowHeight="1056" tabRatio="558" activeSheetId="2"/>
    <customWorkbookView name="Маркелов Артем - Личное представление" guid="{11B81A0F-D958-4B4D-A010-2D4765524C62}" mergeInterval="0" personalView="1" maximized="1" xWindow="-8" yWindow="-8" windowWidth="1936" windowHeight="1056" tabRatio="558" activeSheetId="5"/>
    <customWorkbookView name="Логинова Елизавета - Личное представление" guid="{11106EF7-25BE-42E7-A66A-736DA1878041}" mergeInterval="0" personalView="1" maximized="1" xWindow="-8" yWindow="-8" windowWidth="2576" windowHeight="1416" tabRatio="601" activeSheetId="3"/>
    <customWorkbookView name="Галимзянова Таисия - Личное представление" guid="{93B26B7F-86C6-4D5B-8B6A-5548D943C937}" mergeInterval="0" personalView="1" maximized="1" xWindow="-8" yWindow="-8" windowWidth="1936" windowHeight="1056" tabRatio="558" activeSheetId="3"/>
    <customWorkbookView name="Козлов Александр - Личное представление" guid="{06815801-3C0A-44F7-8BDB-CC16BDE7E351}" mergeInterval="0" personalView="1" windowWidth="1917" windowHeight="1040" tabRatio="601" activeSheetId="3"/>
    <customWorkbookView name="Вайкин Александр - Личное представление" guid="{6D00A279-5D87-4403-982D-F5240EA8E4D6}" mergeInterval="0" personalView="1" minimized="1" windowWidth="0" windowHeight="0" tabRatio="601" activeSheetId="3"/>
    <customWorkbookView name="Голубев Владимир - Личное представление" guid="{A4C904D7-1864-4150-8FCF-14DF60A56588}" mergeInterval="0" personalView="1" maximized="1" xWindow="-8" yWindow="-8" windowWidth="1936" windowHeight="1056" tabRatio="661" activeSheetId="3"/>
    <customWorkbookView name="Денисов Владимир - Личное представление" guid="{6ACB2AD8-0D9A-4036-9C6F-8D44F4EA911E}" mergeInterval="0" personalView="1" maximized="1" xWindow="-9" yWindow="-9" windowWidth="1938" windowHeight="1098" tabRatio="703" activeSheetId="1"/>
    <customWorkbookView name="Шарапаева Александра - Личное представление" guid="{5DBA56DF-0A56-4F1E-ACC7-CAB26475029C}" mergeInterval="0" personalView="1" maximized="1" xWindow="-8" yWindow="-8" windowWidth="1936" windowHeight="1056" tabRatio="601" activeSheetId="1"/>
    <customWorkbookView name="Захаров Андрей - Личное представление" guid="{38741EAC-3B9A-4594-9B0B-190E08C4352A}" mergeInterval="0" personalView="1" yWindow="25" windowWidth="1920" windowHeight="1040" tabRatio="661" activeSheetId="1"/>
    <customWorkbookView name="Ирина Изюмова - Личное представление" guid="{EC865487-8481-4DA6-B636-44D0AC6E1671}" mergeInterval="0" personalView="1" maximized="1" xWindow="-8" yWindow="-8" windowWidth="1936" windowHeight="1056" tabRatio="601" activeSheetId="1"/>
    <customWorkbookView name="Маврина Татьяна - Личное представление" guid="{88AB0709-06E2-413F-9648-4364E181F267}" mergeInterval="0" personalView="1" maximized="1" xWindow="-8" yWindow="-8" windowWidth="1936" windowHeight="1056" tabRatio="601" activeSheetId="1"/>
    <customWorkbookView name="Дыдыкин Александр - Личное представление" guid="{85D92B84-5C05-43D0-AF4E-6E31B3C8BB80}" mergeInterval="0" personalView="1" maximized="1" xWindow="-8" yWindow="-8" windowWidth="1936" windowHeight="1056" tabRatio="601" activeSheetId="1"/>
    <customWorkbookView name="Мунаев Владимир - Личное представление" guid="{29E08D83-03A1-41F2-A6E2-3DB0A8BFD1B8}" mergeInterval="0" personalView="1" yWindow="40" windowWidth="1920" windowHeight="1040" tabRatio="601" activeSheetId="1"/>
    <customWorkbookView name="Борейкина Людмила - Личное представление" guid="{44FE9C55-EEF1-416F-BAE5-29A4CEEF5487}" mergeInterval="0" personalView="1" maximized="1" xWindow="-9" yWindow="-9" windowWidth="1938" windowHeight="1050" tabRatio="601" activeSheetId="1"/>
    <customWorkbookView name="Линькова Анна - Личное представление" guid="{C4E8D024-4D0A-4C0E-83C8-78834DC53C76}" mergeInterval="0" personalView="1" maximized="1" xWindow="-8" yWindow="-8" windowWidth="1936" windowHeight="1056" tabRatio="601" activeSheetId="1"/>
    <customWorkbookView name="Калякина Ольга - Личное представление" guid="{AAF4CDC7-282F-43D3-9CD6-4FCC4B3DA9A2}" mergeInterval="0" personalView="1" maximized="1" xWindow="-8" yWindow="-8" windowWidth="1936" windowHeight="1056" tabRatio="601" activeSheetId="1"/>
    <customWorkbookView name="Волохова Наталья - Личное представление" guid="{710A3C1E-D745-4C6F-9F9D-7433B7F76B96}" mergeInterval="0" personalView="1" maximized="1" xWindow="-8" yWindow="-8" windowWidth="1936" windowHeight="1056" tabRatio="601" activeSheetId="1"/>
    <customWorkbookView name="Перминов Александр - Личное представление" guid="{38FE04A8-138B-4161-85DA-D84FD92D53F8}" mergeInterval="0" personalView="1" maximized="1" xWindow="-8" yWindow="-8" windowWidth="1936" windowHeight="1056" tabRatio="601" activeSheetId="1"/>
    <customWorkbookView name="Кораблёва Ольга - Личное представление" guid="{4EAE0309-0ED5-4C5D-A178-243EE8E05C90}" mergeInterval="0" personalView="1" maximized="1" xWindow="-8" yWindow="-8" windowWidth="1936" windowHeight="1056" tabRatio="601" activeSheetId="1"/>
    <customWorkbookView name="Кузьмина Екатерина - Личное представление" guid="{1C88DC02-DB31-43B6-8AE0-A651E15B595B}" mergeInterval="0" personalView="1" maximized="1" xWindow="-8" yWindow="-8" windowWidth="1936" windowHeight="1056" tabRatio="601" activeSheetId="1"/>
    <customWorkbookView name="Болдырева Ольга - Личное представление" guid="{45C22B8B-75C5-44A3-AA11-840E53F3452E}" mergeInterval="0" personalView="1" minimized="1" windowWidth="0" windowHeight="0" tabRatio="601" activeSheetId="1"/>
    <customWorkbookView name="Лысцова Екатерина - Личное представление" guid="{CC1343D8-B7B5-42BC-8450-70FC4959210F}" mergeInterval="0" personalView="1" maximized="1" xWindow="-8" yWindow="-8" windowWidth="1936" windowHeight="1056" tabRatio="601" activeSheetId="1"/>
    <customWorkbookView name="Плетнев Сергей - Личное представление" guid="{8E88946D-3FD3-42F0-BC6E-D9F554F619CE}" mergeInterval="0" personalView="1" maximized="1" xWindow="-8" yWindow="-8" windowWidth="1936" windowHeight="1056" tabRatio="601" activeSheetId="1"/>
    <customWorkbookView name="Рыжухин Дмитрий - Личное представление" guid="{7E7CC496-C32D-4B2F-BB6E-E57847EC03F6}" mergeInterval="0" personalView="1" maximized="1" xWindow="-8" yWindow="-8" windowWidth="1936" windowHeight="1056" tabRatio="601" activeSheetId="1"/>
    <customWorkbookView name="Paxter - Личное представление" guid="{E30C409D-2CF8-4CDF-8824-171AF31DE24B}" mergeInterval="0" personalView="1" maximized="1" xWindow="1912" yWindow="-8" windowWidth="1936" windowHeight="1096" tabRatio="601" activeSheetId="1"/>
    <customWorkbookView name="Марков Алексей - Личное представление" guid="{ED17C0AA-DBE9-454C-8886-9979CB52E616}" mergeInterval="0" personalView="1" maximized="1" xWindow="-8" yWindow="-8" windowWidth="1936" windowHeight="1056" tabRatio="601" activeSheetId="1"/>
    <customWorkbookView name="Смирнов Н - Личное представление" guid="{20C66D8E-9A1C-4CE1-9BEA-773BD5221219}" mergeInterval="0" personalView="1" maximized="1" xWindow="-8" yWindow="-8" windowWidth="1936" windowHeight="1056" tabRatio="704" activeSheetId="1"/>
    <customWorkbookView name="Виталий Сорин - Личное представление" guid="{2CFD9FAB-7282-4EA2-8380-DBF511C95158}" mergeInterval="0" personalView="1" minimized="1" windowWidth="0" windowHeight="0" tabRatio="601" activeSheetId="1"/>
    <customWorkbookView name="Смирнов Николай - Личное представление" guid="{70710CB8-FDA9-4601-B6F4-C2861E91EC90}" mergeInterval="0" personalView="1" maximized="1" xWindow="-8" yWindow="-8" windowWidth="1936" windowHeight="1056" tabRatio="601" activeSheetId="1"/>
    <customWorkbookView name="Кочешкова Наталья - Личное представление" guid="{9FFA767C-1849-45BF-B5DB-765563487EBD}" mergeInterval="0" personalView="1" maximized="1" xWindow="-8" yWindow="-8" windowWidth="1936" windowHeight="1056" tabRatio="601" activeSheetId="1"/>
    <customWorkbookView name="Дряхлова Ирина - Личное представление" guid="{94DB0EEE-5F6E-4AEE-983B-52DDE91C29D7}" mergeInterval="0" personalView="1" maximized="1" xWindow="-8" yWindow="-8" windowWidth="1936" windowHeight="1056" tabRatio="601" activeSheetId="1"/>
    <customWorkbookView name="Мосоян Мовсес - Личное представление" guid="{3AAAC082-1503-46C1-9EE7-EB075EE7CE4C}" mergeInterval="0" personalView="1" maximized="1" xWindow="-8" yWindow="-8" windowWidth="1936" windowHeight="1056" tabRatio="661" activeSheetId="1"/>
    <customWorkbookView name="Шарапаев Илья - Личное представление" guid="{718BFB9D-8369-45A6-B0F2-D82141F3B9A6}" mergeInterval="0" personalView="1" maximized="1" xWindow="-8" yWindow="-8" windowWidth="1936" windowHeight="1056" tabRatio="601" activeSheetId="1"/>
    <customWorkbookView name="Городецкая Екатерина - Личное представление" guid="{EF2A14CA-2765-4FA1-887B-6C5D290F6F15}" mergeInterval="0" personalView="1" maximized="1" xWindow="-8" yWindow="-8" windowWidth="1936" windowHeight="1056" tabRatio="601" activeSheetId="1"/>
    <customWorkbookView name="user - Личное представление" guid="{CF53EA64-854B-4BE7-BBAB-D0B9AA80CFC3}" mergeInterval="0" personalView="1" maximized="1" xWindow="-11" yWindow="-11" windowWidth="1942" windowHeight="1042" tabRatio="601" activeSheetId="1"/>
    <customWorkbookView name="Масляев Сергей - Личное представление" guid="{ED5401DD-A801-4841-833C-5999C3E198AF}" mergeInterval="0" personalView="1" minimized="1" windowWidth="0" windowHeight="0" tabRatio="591" activeSheetId="1"/>
    <customWorkbookView name="Марьев Вячеслав - Личное представление" guid="{310D114C-9B96-46A2-97AF-C1B2048863E3}" mergeInterval="0" personalView="1" maximized="1" xWindow="-8" yWindow="-8" windowWidth="1936" windowHeight="1056" tabRatio="601" activeSheetId="3"/>
    <customWorkbookView name="Шуранов Алексей - Личное представление" guid="{6C57329B-EEB1-4B89-8032-30856DCF62C3}" mergeInterval="0" personalView="1" maximized="1" xWindow="-8" yWindow="-8" windowWidth="1936" windowHeight="1056" tabRatio="661" activeSheetId="3" showComments="commIndAndComment"/>
    <customWorkbookView name="Сниткина Ирина - Личное представление" guid="{0ADED600-48BA-448F-BC0D-DF149B44094B}" mergeInterval="0" personalView="1" maximized="1" xWindow="-8" yWindow="-8" windowWidth="1936" windowHeight="1056" tabRatio="601" activeSheetId="3"/>
    <customWorkbookView name="Булатова Тамара - Личное представление" guid="{A4FEEC3A-2C82-4AFF-961D-BAEF15C4BBB4}" mergeInterval="0" personalView="1" maximized="1" xWindow="-8" yWindow="-8" windowWidth="1936" windowHeight="1056" tabRatio="601" activeSheetId="3"/>
    <customWorkbookView name="Евгения Царюк - Личное представление" guid="{FE61658D-65D5-447C-B491-5781ABFAA44F}" mergeInterval="0" personalView="1" maximized="1" xWindow="-8" yWindow="-8" windowWidth="1936" windowHeight="1056" tabRatio="601" activeSheetId="3"/>
    <customWorkbookView name="Евлампьева Анна - Личное представление" guid="{8C3E5F66-F0DB-4D08-9F5B-67B0FB96FCEA}" mergeInterval="0" personalView="1" maximized="1" xWindow="-8" yWindow="-8" windowWidth="1936" windowHeight="1056" tabRatio="601" activeSheetId="3"/>
  </customWorkbookViews>
  <fileRecoveryPr autoRecover="0"/>
</workbook>
</file>

<file path=xl/calcChain.xml><?xml version="1.0" encoding="utf-8"?>
<calcChain xmlns="http://schemas.openxmlformats.org/spreadsheetml/2006/main">
  <c r="S15" i="5" l="1"/>
  <c r="T15" i="5"/>
  <c r="U15" i="5"/>
  <c r="V15" i="5"/>
  <c r="W15" i="5"/>
  <c r="O15" i="5"/>
  <c r="O21" i="5" l="1"/>
  <c r="S21" i="5"/>
  <c r="T21" i="5"/>
  <c r="U21" i="5"/>
  <c r="V21" i="5"/>
  <c r="W21" i="5"/>
  <c r="O10" i="5"/>
  <c r="S10" i="5"/>
  <c r="T10" i="5"/>
  <c r="U10" i="5"/>
  <c r="V10" i="5"/>
  <c r="W10" i="5"/>
  <c r="AE26" i="6"/>
  <c r="E26" i="6"/>
  <c r="D26" i="6" s="1"/>
  <c r="AE25" i="6"/>
  <c r="E25" i="6"/>
  <c r="D25" i="6" s="1"/>
  <c r="AE24" i="6"/>
  <c r="E24" i="6"/>
  <c r="D24" i="6" s="1"/>
  <c r="AJ23" i="6"/>
  <c r="AF23" i="6"/>
  <c r="Y23" i="6"/>
  <c r="X23" i="6"/>
  <c r="U23" i="6"/>
  <c r="T23" i="6"/>
  <c r="M23" i="6"/>
  <c r="M11" i="6" s="1"/>
  <c r="L23" i="6"/>
  <c r="L11" i="6" s="1"/>
  <c r="G23" i="6"/>
  <c r="F23" i="6"/>
  <c r="AE22" i="6"/>
  <c r="E22" i="6"/>
  <c r="D22" i="6" s="1"/>
  <c r="AE21" i="6"/>
  <c r="D21" i="6"/>
  <c r="AE20" i="6"/>
  <c r="D20" i="6"/>
  <c r="AE19" i="6"/>
  <c r="D19" i="6"/>
  <c r="AE18" i="6"/>
  <c r="E18" i="6"/>
  <c r="D18" i="6" s="1"/>
  <c r="AJ17" i="6"/>
  <c r="AF17" i="6"/>
  <c r="Y17" i="6"/>
  <c r="X17" i="6"/>
  <c r="W17" i="6"/>
  <c r="W11" i="6" s="1"/>
  <c r="V17" i="6"/>
  <c r="V11" i="6" s="1"/>
  <c r="U17" i="6"/>
  <c r="T17" i="6"/>
  <c r="Q17" i="6"/>
  <c r="Q11" i="6" s="1"/>
  <c r="P17" i="6"/>
  <c r="P11" i="6" s="1"/>
  <c r="G17" i="6"/>
  <c r="F17" i="6"/>
  <c r="AE16" i="6"/>
  <c r="E16" i="6"/>
  <c r="D16" i="6" s="1"/>
  <c r="AE15" i="6"/>
  <c r="D15" i="6"/>
  <c r="AE14" i="6"/>
  <c r="E14" i="6"/>
  <c r="D13" i="6"/>
  <c r="C13" i="6" s="1"/>
  <c r="AJ12" i="6"/>
  <c r="AF12" i="6"/>
  <c r="Y12" i="6"/>
  <c r="X12" i="6"/>
  <c r="U12" i="6"/>
  <c r="T12" i="6"/>
  <c r="G12" i="6"/>
  <c r="F12" i="6"/>
  <c r="S9" i="5" l="1"/>
  <c r="AF11" i="6"/>
  <c r="F11" i="6"/>
  <c r="C25" i="6"/>
  <c r="C26" i="6"/>
  <c r="D23" i="6"/>
  <c r="C18" i="6"/>
  <c r="AE23" i="6"/>
  <c r="C19" i="6"/>
  <c r="C21" i="6"/>
  <c r="E23" i="6"/>
  <c r="AE12" i="6"/>
  <c r="C16" i="6"/>
  <c r="Y11" i="6"/>
  <c r="O9" i="5"/>
  <c r="W9" i="5"/>
  <c r="T9" i="5"/>
  <c r="U9" i="5"/>
  <c r="V9" i="5"/>
  <c r="U11" i="6"/>
  <c r="T11" i="6"/>
  <c r="E12" i="6"/>
  <c r="X11" i="6"/>
  <c r="G11" i="6"/>
  <c r="C15" i="6"/>
  <c r="AJ11" i="6"/>
  <c r="AE17" i="6"/>
  <c r="D17" i="6"/>
  <c r="C22" i="6"/>
  <c r="C20" i="6"/>
  <c r="C24" i="6"/>
  <c r="D14" i="6"/>
  <c r="E17" i="6"/>
  <c r="C23" i="6" l="1"/>
  <c r="E11" i="6"/>
  <c r="AE11" i="6"/>
  <c r="C17" i="6"/>
  <c r="C14" i="6"/>
  <c r="C12" i="6" s="1"/>
  <c r="D12" i="6"/>
  <c r="D11" i="6" s="1"/>
  <c r="C11" i="6" l="1"/>
  <c r="N21" i="5" l="1"/>
  <c r="M21" i="5"/>
  <c r="K21" i="5"/>
  <c r="J21" i="5"/>
  <c r="I21" i="5"/>
  <c r="N15" i="5"/>
  <c r="M15" i="5"/>
  <c r="K15" i="5"/>
  <c r="J15" i="5"/>
  <c r="I15" i="5"/>
  <c r="N10" i="5"/>
  <c r="M10" i="5"/>
  <c r="K10" i="5"/>
  <c r="J10" i="5"/>
  <c r="I10" i="5"/>
  <c r="I9" i="5" l="1"/>
  <c r="K9" i="5"/>
  <c r="J9" i="5"/>
  <c r="M9" i="5"/>
  <c r="N9" i="5"/>
  <c r="D9" i="6" l="1"/>
  <c r="E9" i="6" s="1"/>
  <c r="F9" i="6" s="1"/>
  <c r="G9" i="6" s="1"/>
  <c r="H9" i="6" s="1"/>
  <c r="I9" i="6" s="1"/>
  <c r="J9" i="6" s="1"/>
  <c r="K9" i="6" s="1"/>
  <c r="L9" i="6" s="1"/>
  <c r="M9" i="6" s="1"/>
  <c r="N9" i="6" s="1"/>
  <c r="O9" i="6" s="1"/>
  <c r="P9" i="6" s="1"/>
  <c r="Q9" i="6" s="1"/>
  <c r="R9" i="6" s="1"/>
  <c r="S9" i="6" s="1"/>
  <c r="T9" i="6" s="1"/>
  <c r="U9" i="6" s="1"/>
  <c r="V9" i="6" s="1"/>
  <c r="W9" i="6" s="1"/>
  <c r="X9" i="6" s="1"/>
  <c r="Y9" i="6" s="1"/>
  <c r="Z9" i="6" s="1"/>
  <c r="AA9" i="6" s="1"/>
  <c r="AB9" i="6" s="1"/>
  <c r="AC9" i="6" s="1"/>
  <c r="AD9" i="6" s="1"/>
  <c r="AE9" i="6" s="1"/>
  <c r="AF9" i="6" s="1"/>
  <c r="AG9" i="6" s="1"/>
  <c r="AH9" i="6" s="1"/>
  <c r="AI9" i="6" s="1"/>
  <c r="AJ9" i="6" s="1"/>
  <c r="AK9" i="6" s="1"/>
  <c r="B9" i="6"/>
  <c r="B8" i="5"/>
  <c r="C8" i="5" s="1"/>
  <c r="D8" i="5" s="1"/>
  <c r="E8" i="5" s="1"/>
  <c r="F8" i="5" s="1"/>
  <c r="G8" i="5" s="1"/>
  <c r="H8" i="5" s="1"/>
  <c r="I8" i="5" l="1"/>
  <c r="J8" i="5" s="1"/>
  <c r="K8" i="5" s="1"/>
  <c r="L8" i="5" s="1"/>
  <c r="M8" i="5" s="1"/>
  <c r="N8" i="5" s="1"/>
  <c r="O8" i="5" s="1"/>
  <c r="P8" i="5" s="1"/>
  <c r="Q8" i="5" s="1"/>
  <c r="R8" i="5" s="1"/>
  <c r="S8" i="5" s="1"/>
  <c r="T8" i="5" s="1"/>
  <c r="U8" i="5" s="1"/>
  <c r="V8" i="5" s="1"/>
  <c r="W8" i="5" s="1"/>
  <c r="X8" i="5" s="1"/>
</calcChain>
</file>

<file path=xl/sharedStrings.xml><?xml version="1.0" encoding="utf-8"?>
<sst xmlns="http://schemas.openxmlformats.org/spreadsheetml/2006/main" count="308" uniqueCount="154">
  <si>
    <t>Исключен</t>
  </si>
  <si>
    <t>Подрядчик определен по конкурсу</t>
  </si>
  <si>
    <t>в том числе</t>
  </si>
  <si>
    <t>руб.</t>
  </si>
  <si>
    <t>На конкурсе</t>
  </si>
  <si>
    <t>Подписан акт приемки</t>
  </si>
  <si>
    <t>Разработка</t>
  </si>
  <si>
    <t>Согласование</t>
  </si>
  <si>
    <t>№п/п</t>
  </si>
  <si>
    <t>Наименование муниципального района (городского округа)</t>
  </si>
  <si>
    <t>Общая площадь жилых и нежилых помещений в МКД, участвующих в региональной программе капитального ремонта общего имущества в многоквартирных домах, расположенных на территории Нижегородской области</t>
  </si>
  <si>
    <t xml:space="preserve">Общая площадь жилых и нежилых помещений, выбывших из региональной программы </t>
  </si>
  <si>
    <t xml:space="preserve">Общая площадь жилых и нежилых помещений, вновь включенных в региональную программу </t>
  </si>
  <si>
    <t xml:space="preserve"> размер взноса на капитальный ремонт МКД</t>
  </si>
  <si>
    <t>Планируемый объем начислений в месяц</t>
  </si>
  <si>
    <t xml:space="preserve">Планируемый процент сбора взносов на капитальный ремонт </t>
  </si>
  <si>
    <t>Доля, направленная на капитальный ремонт в соотвествии со ст. 32 Закона Нижегородской области  от 28.11.2013 № 159-З (счет у регионального оператора РО)</t>
  </si>
  <si>
    <t>Планируемые средства государственной и муниципальной поддержки</t>
  </si>
  <si>
    <t xml:space="preserve">Планируемые средва на капитальный ремонт </t>
  </si>
  <si>
    <t>Всего</t>
  </si>
  <si>
    <t>в  том числе</t>
  </si>
  <si>
    <t>Всего средств на капитальный ремонт по Нижегородской области (столбец 18+столбец 24 + столбец 25 + столбец 26)</t>
  </si>
  <si>
    <t>на спец. счете у реионального оператора (СчРО)</t>
  </si>
  <si>
    <t>на спец. счете ТСЖ/ЖК/УО</t>
  </si>
  <si>
    <t>Объем  начисления  (столбец 4 х столбец 9) (счет у регионального оператора РО)</t>
  </si>
  <si>
    <t>Объем  начисления  (столбец 5 х столбец 9) (спец.счет у регионального оператора СчРО</t>
  </si>
  <si>
    <t>Объем  начисления  (столбец 6 х столбец 9) (спец.счета ТСЖ/ЖК/УО)</t>
  </si>
  <si>
    <t>На счете у регионального оператора (РО)</t>
  </si>
  <si>
    <t xml:space="preserve"> На спец.счете у регионального оператора (СчРО)</t>
  </si>
  <si>
    <t>На спец. счетах  ТСЖ/ЖК/УО</t>
  </si>
  <si>
    <t>за счет средств Фонда содействия реформированию ЖКХ</t>
  </si>
  <si>
    <t>за счет средств бюджета субъекта Российской Федерации</t>
  </si>
  <si>
    <t>за счет средств местного бюджета</t>
  </si>
  <si>
    <t>На счете у регионального оператора (РО) (столбец 11 х столбец 14 х столбец 17 х  12 мес) + столбец 22</t>
  </si>
  <si>
    <t>На спец. счете у регионального оператора (СчРО) (столбец 12 х столбец 15  х  12 мес)  (по МКД включенных в краткосрочный план)</t>
  </si>
  <si>
    <t xml:space="preserve"> На специальных счетах ТСЖ/ЖК/УО (столбец 13 х столбец 16  х  12 мес)  (по МКД включенных в краткосрочный план)</t>
  </si>
  <si>
    <t xml:space="preserve">кв.м </t>
  </si>
  <si>
    <t>%</t>
  </si>
  <si>
    <t>Пильнинский муниципальный район</t>
  </si>
  <si>
    <t>Согласование договора</t>
  </si>
  <si>
    <t>Отмена закупки</t>
  </si>
  <si>
    <t>Работы завершены, оплачено</t>
  </si>
  <si>
    <t>Работы приняты, оформление документов</t>
  </si>
  <si>
    <t>Работы остановлены</t>
  </si>
  <si>
    <t>Расторжение договора</t>
  </si>
  <si>
    <t>Приостановлен/Расторжение</t>
  </si>
  <si>
    <t>Таблица 1</t>
  </si>
  <si>
    <t>Всего по Пильнинскому муниципальному району на 2020-2022 годы</t>
  </si>
  <si>
    <t>у регионального оператора (РО)*</t>
  </si>
  <si>
    <t>Остаток средств, неиспользованных региональным оператором в предыдущем году**</t>
  </si>
  <si>
    <t>Таблица 2</t>
  </si>
  <si>
    <t>№ п/п</t>
  </si>
  <si>
    <t>Адрес МКД</t>
  </si>
  <si>
    <t>Год ввода в эксплуатацию</t>
  </si>
  <si>
    <t>Завершение последнего капитального ремонта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</si>
  <si>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</si>
  <si>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</si>
  <si>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</si>
  <si>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</si>
  <si>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</si>
  <si>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</si>
  <si>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Источники финансирования капитального ремонта</t>
  </si>
  <si>
    <t>Стоимость капитального ремонта</t>
  </si>
  <si>
    <t>Плановая дата завершения работ</t>
  </si>
  <si>
    <t>Всего:</t>
  </si>
  <si>
    <t xml:space="preserve">Жилых помещений </t>
  </si>
  <si>
    <t xml:space="preserve">Нежилых помещений </t>
  </si>
  <si>
    <t>В том числе жилых помещений, находящихся в собственности граждан</t>
  </si>
  <si>
    <t>в том числе:</t>
  </si>
  <si>
    <t>За счет средств Фонда содействия реформированию ЖКХ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</si>
  <si>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</si>
  <si>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</si>
  <si>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</si>
  <si>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 xml:space="preserve">Стоимость строительно-монтажных работ (СМР) </t>
  </si>
  <si>
    <t>Стоимость проектных работ  (ПИР)</t>
  </si>
  <si>
    <t>Стоимость затрат на осуществление строительного контроля (технического надзора), авторского надзора применительно к объектам культурного наследия</t>
  </si>
  <si>
    <t>Иные виды работ и услуг по капитальному ремонту, предусмотренные ст.20 Закона НО от 28.11.2013 №159-З</t>
  </si>
  <si>
    <t>кв.м</t>
  </si>
  <si>
    <t>чел.</t>
  </si>
  <si>
    <t>мм.гггг</t>
  </si>
  <si>
    <t/>
  </si>
  <si>
    <t>не было</t>
  </si>
  <si>
    <t>РО</t>
  </si>
  <si>
    <t>К</t>
  </si>
  <si>
    <t>Итого по МО на период 2020 год</t>
  </si>
  <si>
    <t>Итого по МО на период 2021 год</t>
  </si>
  <si>
    <t>Итого по МО на период 2022 год</t>
  </si>
  <si>
    <t>Итого по МО на  2021 год</t>
  </si>
  <si>
    <t>Итого по МО на  2022 год</t>
  </si>
  <si>
    <t>р.п.Пильна, ул.Калинина, д.68</t>
  </si>
  <si>
    <t>р.п.Пильна, ул.Мира, д.2</t>
  </si>
  <si>
    <t>не был</t>
  </si>
  <si>
    <t>р.п.Пильна, ул.Калинина, д.70</t>
  </si>
  <si>
    <t>р.п.Пильна, ул.Калинина, д.66</t>
  </si>
  <si>
    <t>р.п.Пильна, ул.40 лет победы, д.28</t>
  </si>
  <si>
    <t>р.п.Пильна, ул.40 лет Победы, д.9</t>
  </si>
  <si>
    <t>р.п.Пильна, ул.Блохина, д.7</t>
  </si>
  <si>
    <t>р.п.Пильна, ул.Юбилейная , д.7</t>
  </si>
  <si>
    <t>р.п.Пильна, ул.Юбилейная , д.4</t>
  </si>
  <si>
    <t>р.п.Пильна, ул.Юбилейная , д.5</t>
  </si>
  <si>
    <t>Таблица 3</t>
  </si>
  <si>
    <t>ВСЕГО стоимость капитального ремонта                                                           (столбец 4 +столбец 31+ столбец 36 + столбец 37)</t>
  </si>
  <si>
    <t>СМР</t>
  </si>
  <si>
    <t>ПИР</t>
  </si>
  <si>
    <t xml:space="preserve">Осуществление строительного контроля (технического надзора), авторского надзора применительно к объектам культурного наследия </t>
  </si>
  <si>
    <t>Всего стоимость капитального ремонта СМР</t>
  </si>
  <si>
    <t>Всего ПИР</t>
  </si>
  <si>
    <t xml:space="preserve">Всего  ремонт внутридомовых инженерных систем </t>
  </si>
  <si>
    <t>Ремонт или замена лифтового оборудования, признанного непригодным для эксплуатации или отработавшего нормативный срок эксплуатации, ремонт лифтовых шахт</t>
  </si>
  <si>
    <t>Ремонт крыши</t>
  </si>
  <si>
    <t>Ремонт подвальных помещений, относящихся к общему имуществу в МКД</t>
  </si>
  <si>
    <t>Ремонт фасада и (или) осуществляемое в соответствии с ч.3 ст.20 Закона НО от 28.11.2013 №159-З утепление фасада</t>
  </si>
  <si>
    <t>Замена признанных непригодными к применению коллективных (общедомовых) приборов учёта потребления ресурсов, необходимых для предоставления коммунальных услуг (тепловой энергии, гороячей и холодной воды, электрической энергии, газ)  (ПУ)</t>
  </si>
  <si>
    <t>Ремонт фундамента МКД</t>
  </si>
  <si>
    <t>Установка или замена признанных непригодными к применению узлов управления и регулирования потребления ресурсов, необходимых для предоставлениякоммунальных услуг (тепловой энергии, гороячей и холодной воды, электрической энергии, газ) (УУ, УР)</t>
  </si>
  <si>
    <t xml:space="preserve">Ремонт системы дымоудаления </t>
  </si>
  <si>
    <t>Разработка проектной, научено-проектной  (применительно к объектам культурного наследия (памятникам истории и культуры) народов РФ) документации для капитального ремонта, сметной документации на выполнение работ и (или) услуг по капитальному ремонту</t>
  </si>
  <si>
    <t>Проведение экспертизы проектной и (или) сметной документации в соответствии с законодательством РФ</t>
  </si>
  <si>
    <t>Обследование технического состояния МКДи (или) элементов МКД и (или) инженерных систем МКД</t>
  </si>
  <si>
    <t>Инженерные изыскания, проводимые специализированной организацией</t>
  </si>
  <si>
    <t>электроснабжение</t>
  </si>
  <si>
    <t>теплоснабжение</t>
  </si>
  <si>
    <t>газоснабжение</t>
  </si>
  <si>
    <t xml:space="preserve">холодное водоснабжение </t>
  </si>
  <si>
    <t>горячее водоснабжение</t>
  </si>
  <si>
    <t>водоотведение</t>
  </si>
  <si>
    <t>м</t>
  </si>
  <si>
    <t>ед.</t>
  </si>
  <si>
    <t>кв.м.</t>
  </si>
  <si>
    <t>куб.м.</t>
  </si>
  <si>
    <t>по МО на 2020 год</t>
  </si>
  <si>
    <t>по МО на 2021 год</t>
  </si>
  <si>
    <t>по МО на 2022 год</t>
  </si>
  <si>
    <t>Всего по Пильнинскому муниципальному  району на 2020-2022 годы</t>
  </si>
  <si>
    <t>Итого по МО на  2020 год</t>
  </si>
  <si>
    <t>Всего по Пильнинскому муниципальному району на 2020-2022годы</t>
  </si>
  <si>
    <t xml:space="preserve"> ПРИЛОЖЕНИЕ
к  постановлению администрации Пильнинского муниципального района Нижегородской области   " ____" _________ 201__ г. № __
«УТВЕРЖДЕН
приказом министерства энергетики и жилищно-коммунального хозяйства
Нижегородской области
от «26» сентября 2019 г. № 329-59/19П/од
(в редакции от «___» ___ 201__ г. № __)
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</si>
  <si>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</si>
  <si>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</si>
  <si>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</si>
  <si>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</si>
  <si>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</si>
  <si>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</si>
  <si>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</si>
  <si>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</si>
  <si>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</si>
  <si>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</si>
  <si>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</si>
  <si>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</si>
  <si>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Реестр видов работ и услуг в многоквартирных домах, находящихся на территории Пильнинского муниципального района Нижегородской области, общее имущество которых подлежит капитальному ремонту в 2020-2022 годах</t>
  </si>
  <si>
    <t>Перечень  многоквартирных домов, находящихся на территории Пильнинского муниципального района Нижегородской области, общее имущество которых подлежит капитальному ремонту в 2020-2022 годах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</si>
  <si>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 Нижегородской области,в отношении многоквартирных домов Пильнинского муниципального района на 2020-2022 годы</t>
  </si>
  <si>
    <t xml:space="preserve">Финансовое обеспечение многоквартирных домов, находящихся на территории Нижегородской области, в отношении многоквартирных домов Пильнинского муниципального района, общее имущество которых подлежит капитальному ремонту в 2020 - 2022 годах </t>
  </si>
  <si>
    <t>Способ формирования Фонда: спецсчет-ТСЖ/ЖК/УО;спецсчет у рег. оператора - СчРО;счет рег. Оператора - 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</si>
</sst>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р_._-;\-* #,##0.00_р_._-;_-* &quot;-&quot;??_р_._-;_-@_-"/>
    <numFmt numFmtId="164" formatCode="_-* #,##0\ _₽_-;\-* #,##0\ _₽_-;_-* &quot;-&quot;\ _₽_-;_-@_-"/>
    <numFmt numFmtId="165" formatCode="#,##0.0"/>
    <numFmt numFmtId="166" formatCode="#,##0.00\ _₽"/>
    <numFmt numFmtId="167" formatCode="#,##0\ _₽"/>
    <numFmt numFmtId="168" formatCode="#,##0.000"/>
    <numFmt numFmtId="169" formatCode="&quot; &quot;#,##0.00&quot;    &quot;;&quot;-&quot;#,##0.00&quot;    &quot;;&quot; -&quot;#&quot;    &quot;;@&quot; &quot;"/>
    <numFmt numFmtId="170" formatCode="_-* #,##0.0\ _₽_-;\-* #,##0.0\ _₽_-;_-* &quot;-&quot;\ _₽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sz val="9"/>
      <name val="Arial Cyr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4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1" applyBorder="0">
      <alignment horizontal="center" vertical="center" wrapText="1"/>
    </xf>
    <xf numFmtId="0" fontId="10" fillId="0" borderId="0"/>
    <xf numFmtId="0" fontId="7" fillId="0" borderId="0"/>
    <xf numFmtId="0" fontId="7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11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9" fontId="21" fillId="0" borderId="0"/>
    <xf numFmtId="0" fontId="4" fillId="0" borderId="0"/>
    <xf numFmtId="0" fontId="1" fillId="0" borderId="0"/>
  </cellStyleXfs>
  <cellXfs count="173">
    <xf numFmtId="0" fontId="0" fillId="0" borderId="0" xfId="0"/>
    <xf numFmtId="3" fontId="14" fillId="2" borderId="0" xfId="10" applyNumberFormat="1" applyFont="1" applyFill="1" applyBorder="1" applyAlignment="1">
      <alignment horizontal="center" vertical="center" wrapText="1"/>
    </xf>
    <xf numFmtId="0" fontId="14" fillId="2" borderId="2" xfId="24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167" fontId="15" fillId="2" borderId="2" xfId="10" applyNumberFormat="1" applyFont="1" applyFill="1" applyBorder="1" applyAlignment="1">
      <alignment horizontal="center" vertical="center" wrapText="1"/>
    </xf>
    <xf numFmtId="167" fontId="14" fillId="2" borderId="2" xfId="10" applyNumberFormat="1" applyFont="1" applyFill="1" applyBorder="1" applyAlignment="1">
      <alignment horizontal="center" vertical="center" wrapText="1"/>
    </xf>
    <xf numFmtId="3" fontId="14" fillId="2" borderId="2" xfId="10" applyNumberFormat="1" applyFont="1" applyFill="1" applyBorder="1" applyAlignment="1">
      <alignment horizontal="center" vertical="center" wrapText="1"/>
    </xf>
    <xf numFmtId="3" fontId="14" fillId="2" borderId="2" xfId="30" applyNumberFormat="1" applyFont="1" applyFill="1" applyBorder="1" applyAlignment="1">
      <alignment horizontal="center" vertical="center"/>
    </xf>
    <xf numFmtId="3" fontId="15" fillId="2" borderId="2" xfId="30" applyNumberFormat="1" applyFont="1" applyFill="1" applyBorder="1" applyAlignment="1">
      <alignment horizontal="center" vertical="center"/>
    </xf>
    <xf numFmtId="0" fontId="15" fillId="2" borderId="2" xfId="3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166" fontId="15" fillId="2" borderId="2" xfId="30" applyNumberFormat="1" applyFont="1" applyFill="1" applyBorder="1" applyAlignment="1">
      <alignment horizontal="center" vertical="center" wrapText="1"/>
    </xf>
    <xf numFmtId="166" fontId="15" fillId="2" borderId="2" xfId="10" applyNumberFormat="1" applyFont="1" applyFill="1" applyBorder="1" applyAlignment="1">
      <alignment horizontal="center" vertical="center" wrapText="1"/>
    </xf>
    <xf numFmtId="3" fontId="15" fillId="2" borderId="2" xfId="10" applyNumberFormat="1" applyFont="1" applyFill="1" applyBorder="1" applyAlignment="1">
      <alignment horizontal="center" vertical="center" wrapText="1"/>
    </xf>
    <xf numFmtId="0" fontId="14" fillId="2" borderId="2" xfId="10" applyFont="1" applyFill="1" applyBorder="1" applyAlignment="1">
      <alignment horizontal="center" vertical="center" wrapText="1"/>
    </xf>
    <xf numFmtId="0" fontId="14" fillId="2" borderId="2" xfId="30" applyFont="1" applyFill="1" applyBorder="1" applyAlignment="1">
      <alignment horizontal="center" vertical="center"/>
    </xf>
    <xf numFmtId="166" fontId="14" fillId="2" borderId="2" xfId="10" applyNumberFormat="1" applyFont="1" applyFill="1" applyBorder="1" applyAlignment="1">
      <alignment horizontal="center" vertical="center" wrapText="1"/>
    </xf>
    <xf numFmtId="2" fontId="14" fillId="2" borderId="2" xfId="10" applyNumberFormat="1" applyFont="1" applyFill="1" applyBorder="1" applyAlignment="1">
      <alignment horizontal="center" vertical="center" wrapText="1"/>
    </xf>
    <xf numFmtId="166" fontId="14" fillId="2" borderId="2" xfId="0" applyNumberFormat="1" applyFont="1" applyFill="1" applyBorder="1" applyAlignment="1" applyProtection="1">
      <alignment horizontal="center" vertical="top" wrapText="1"/>
    </xf>
    <xf numFmtId="1" fontId="15" fillId="2" borderId="2" xfId="10" applyNumberFormat="1" applyFont="1" applyFill="1" applyBorder="1" applyAlignment="1">
      <alignment horizontal="center" vertical="center" wrapText="1"/>
    </xf>
    <xf numFmtId="3" fontId="14" fillId="2" borderId="2" xfId="24" applyNumberFormat="1" applyFont="1" applyFill="1" applyBorder="1" applyAlignment="1">
      <alignment horizontal="center" vertical="center"/>
    </xf>
    <xf numFmtId="3" fontId="15" fillId="2" borderId="2" xfId="0" applyNumberFormat="1" applyFont="1" applyFill="1" applyBorder="1" applyAlignment="1">
      <alignment horizontal="center" vertical="center"/>
    </xf>
    <xf numFmtId="167" fontId="15" fillId="2" borderId="2" xfId="0" applyNumberFormat="1" applyFont="1" applyFill="1" applyBorder="1" applyAlignment="1">
      <alignment horizontal="center" vertical="center"/>
    </xf>
    <xf numFmtId="1" fontId="14" fillId="2" borderId="2" xfId="10" applyNumberFormat="1" applyFont="1" applyFill="1" applyBorder="1" applyAlignment="1">
      <alignment horizontal="center" vertical="center" wrapText="1"/>
    </xf>
    <xf numFmtId="166" fontId="14" fillId="2" borderId="2" xfId="30" applyNumberFormat="1" applyFont="1" applyFill="1" applyBorder="1" applyAlignment="1">
      <alignment horizontal="center" vertical="center" wrapText="1"/>
    </xf>
    <xf numFmtId="0" fontId="14" fillId="2" borderId="2" xfId="30" applyFont="1" applyFill="1" applyBorder="1" applyAlignment="1">
      <alignment horizontal="left" vertical="center"/>
    </xf>
    <xf numFmtId="0" fontId="14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horizontal="center"/>
    </xf>
    <xf numFmtId="164" fontId="14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4" fillId="2" borderId="0" xfId="10" applyFont="1" applyFill="1"/>
    <xf numFmtId="0" fontId="15" fillId="2" borderId="0" xfId="10" applyFont="1" applyFill="1"/>
    <xf numFmtId="2" fontId="20" fillId="2" borderId="0" xfId="0" applyNumberFormat="1" applyFont="1" applyFill="1" applyAlignment="1">
      <alignment horizontal="center" vertical="center" wrapText="1"/>
    </xf>
    <xf numFmtId="165" fontId="14" fillId="2" borderId="2" xfId="19" applyNumberFormat="1" applyFont="1" applyFill="1" applyBorder="1" applyAlignment="1">
      <alignment horizontal="center" vertical="center" textRotation="90" wrapText="1"/>
    </xf>
    <xf numFmtId="0" fontId="14" fillId="2" borderId="2" xfId="30" applyFont="1" applyFill="1" applyBorder="1" applyAlignment="1">
      <alignment horizontal="center" vertical="center" textRotation="90" wrapText="1"/>
    </xf>
    <xf numFmtId="165" fontId="14" fillId="2" borderId="2" xfId="19" applyNumberFormat="1" applyFont="1" applyFill="1" applyBorder="1" applyAlignment="1">
      <alignment horizontal="center" vertical="center" wrapText="1"/>
    </xf>
    <xf numFmtId="3" fontId="14" fillId="2" borderId="0" xfId="10" applyNumberFormat="1" applyFont="1" applyFill="1" applyAlignment="1">
      <alignment horizontal="center" vertical="center" wrapText="1"/>
    </xf>
    <xf numFmtId="1" fontId="14" fillId="2" borderId="8" xfId="1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top" wrapText="1"/>
    </xf>
    <xf numFmtId="0" fontId="15" fillId="2" borderId="2" xfId="19" applyFont="1" applyFill="1" applyBorder="1" applyAlignment="1">
      <alignment horizontal="center" vertical="center" wrapText="1"/>
    </xf>
    <xf numFmtId="0" fontId="22" fillId="2" borderId="0" xfId="19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2" fillId="2" borderId="0" xfId="19" applyFont="1" applyFill="1" applyAlignment="1">
      <alignment horizontal="center"/>
    </xf>
    <xf numFmtId="165" fontId="12" fillId="2" borderId="0" xfId="19" applyNumberFormat="1" applyFont="1" applyFill="1" applyAlignment="1">
      <alignment horizontal="center"/>
    </xf>
    <xf numFmtId="165" fontId="20" fillId="2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2" fontId="14" fillId="2" borderId="0" xfId="0" applyNumberFormat="1" applyFont="1" applyFill="1" applyAlignment="1">
      <alignment horizontal="center"/>
    </xf>
    <xf numFmtId="165" fontId="14" fillId="2" borderId="0" xfId="0" applyNumberFormat="1" applyFont="1" applyFill="1" applyAlignment="1">
      <alignment horizontal="center"/>
    </xf>
    <xf numFmtId="0" fontId="14" fillId="2" borderId="2" xfId="0" applyFont="1" applyFill="1" applyBorder="1" applyAlignment="1">
      <alignment horizontal="left" vertical="center"/>
    </xf>
    <xf numFmtId="2" fontId="14" fillId="2" borderId="0" xfId="10" applyNumberFormat="1" applyFont="1" applyFill="1" applyAlignment="1">
      <alignment horizontal="center" vertical="center" wrapText="1"/>
    </xf>
    <xf numFmtId="0" fontId="14" fillId="2" borderId="2" xfId="19" applyFont="1" applyFill="1" applyBorder="1" applyAlignment="1">
      <alignment horizontal="center" vertical="center" wrapText="1"/>
    </xf>
    <xf numFmtId="0" fontId="14" fillId="2" borderId="2" xfId="19" applyFont="1" applyFill="1" applyBorder="1" applyAlignment="1">
      <alignment horizontal="center" vertical="center" textRotation="90" wrapText="1"/>
    </xf>
    <xf numFmtId="0" fontId="20" fillId="2" borderId="0" xfId="0" applyFont="1" applyFill="1" applyAlignment="1">
      <alignment horizontal="center" vertical="center" wrapText="1"/>
    </xf>
    <xf numFmtId="0" fontId="14" fillId="2" borderId="0" xfId="10" applyFont="1" applyFill="1" applyAlignment="1">
      <alignment horizontal="left"/>
    </xf>
    <xf numFmtId="0" fontId="14" fillId="2" borderId="0" xfId="10" applyFont="1" applyFill="1" applyAlignment="1">
      <alignment horizontal="center" vertical="center" wrapText="1"/>
    </xf>
    <xf numFmtId="1" fontId="14" fillId="2" borderId="0" xfId="10" applyNumberFormat="1" applyFont="1" applyFill="1" applyAlignment="1">
      <alignment horizontal="center" vertical="center" wrapText="1"/>
    </xf>
    <xf numFmtId="3" fontId="15" fillId="2" borderId="0" xfId="10" applyNumberFormat="1" applyFont="1" applyFill="1" applyAlignment="1">
      <alignment horizontal="center" vertical="center" wrapText="1"/>
    </xf>
    <xf numFmtId="0" fontId="15" fillId="2" borderId="0" xfId="10" applyFont="1" applyFill="1" applyAlignment="1">
      <alignment horizontal="center" vertical="center" wrapText="1"/>
    </xf>
    <xf numFmtId="0" fontId="14" fillId="2" borderId="0" xfId="10" applyFont="1" applyFill="1" applyAlignment="1">
      <alignment horizontal="center"/>
    </xf>
    <xf numFmtId="3" fontId="14" fillId="2" borderId="0" xfId="10" applyNumberFormat="1" applyFont="1" applyFill="1" applyAlignment="1">
      <alignment horizontal="center"/>
    </xf>
    <xf numFmtId="0" fontId="14" fillId="2" borderId="5" xfId="10" applyFont="1" applyFill="1" applyBorder="1" applyAlignment="1">
      <alignment horizontal="center"/>
    </xf>
    <xf numFmtId="3" fontId="14" fillId="2" borderId="3" xfId="10" applyNumberFormat="1" applyFont="1" applyFill="1" applyBorder="1" applyAlignment="1">
      <alignment horizontal="center" vertical="center" wrapText="1"/>
    </xf>
    <xf numFmtId="3" fontId="14" fillId="2" borderId="8" xfId="10" applyNumberFormat="1" applyFont="1" applyFill="1" applyBorder="1" applyAlignment="1">
      <alignment horizontal="center" vertical="center" wrapText="1"/>
    </xf>
    <xf numFmtId="2" fontId="14" fillId="2" borderId="8" xfId="1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/>
    </xf>
    <xf numFmtId="0" fontId="14" fillId="2" borderId="4" xfId="10" applyFont="1" applyFill="1" applyBorder="1" applyAlignment="1">
      <alignment horizontal="left" vertical="center"/>
    </xf>
    <xf numFmtId="0" fontId="15" fillId="2" borderId="4" xfId="10" applyFont="1" applyFill="1" applyBorder="1" applyAlignment="1">
      <alignment horizontal="left" vertical="center"/>
    </xf>
    <xf numFmtId="0" fontId="14" fillId="2" borderId="5" xfId="3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 wrapText="1"/>
    </xf>
    <xf numFmtId="0" fontId="14" fillId="2" borderId="0" xfId="10" applyFont="1" applyFill="1" applyBorder="1" applyAlignment="1">
      <alignment horizontal="left" vertical="center"/>
    </xf>
    <xf numFmtId="0" fontId="14" fillId="2" borderId="0" xfId="10" applyFont="1" applyFill="1" applyBorder="1" applyAlignment="1"/>
    <xf numFmtId="0" fontId="14" fillId="2" borderId="0" xfId="10" applyFont="1" applyFill="1" applyBorder="1" applyAlignment="1">
      <alignment horizontal="center" vertical="center" wrapText="1"/>
    </xf>
    <xf numFmtId="166" fontId="14" fillId="2" borderId="0" xfId="10" applyNumberFormat="1" applyFont="1" applyFill="1" applyBorder="1" applyAlignment="1">
      <alignment horizontal="center" vertical="center" wrapText="1"/>
    </xf>
    <xf numFmtId="1" fontId="14" fillId="2" borderId="0" xfId="10" applyNumberFormat="1" applyFont="1" applyFill="1" applyBorder="1" applyAlignment="1">
      <alignment horizontal="center" vertical="center" wrapText="1"/>
    </xf>
    <xf numFmtId="1" fontId="14" fillId="2" borderId="2" xfId="24" applyNumberFormat="1" applyFont="1" applyFill="1" applyBorder="1" applyAlignment="1">
      <alignment horizontal="center" vertical="center" wrapText="1"/>
    </xf>
    <xf numFmtId="0" fontId="14" fillId="2" borderId="2" xfId="24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3" fontId="14" fillId="0" borderId="2" xfId="11" applyNumberFormat="1" applyFont="1" applyFill="1" applyBorder="1" applyAlignment="1">
      <alignment horizontal="center" vertical="center" wrapText="1"/>
    </xf>
    <xf numFmtId="4" fontId="14" fillId="0" borderId="2" xfId="11" applyNumberFormat="1" applyFont="1" applyFill="1" applyBorder="1" applyAlignment="1">
      <alignment horizontal="center" vertical="center" wrapText="1"/>
    </xf>
    <xf numFmtId="3" fontId="15" fillId="0" borderId="2" xfId="11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/>
    <xf numFmtId="3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5" fillId="2" borderId="2" xfId="10" applyFont="1" applyFill="1" applyBorder="1" applyAlignment="1">
      <alignment horizontal="center" vertical="center" wrapText="1"/>
    </xf>
    <xf numFmtId="14" fontId="14" fillId="2" borderId="2" xfId="5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horizontal="center" vertical="top" wrapText="1"/>
    </xf>
    <xf numFmtId="0" fontId="15" fillId="2" borderId="2" xfId="30" applyFont="1" applyFill="1" applyBorder="1" applyAlignment="1">
      <alignment horizontal="center" vertical="center" wrapText="1"/>
    </xf>
    <xf numFmtId="166" fontId="15" fillId="2" borderId="2" xfId="0" applyNumberFormat="1" applyFont="1" applyFill="1" applyBorder="1" applyAlignment="1" applyProtection="1">
      <alignment horizontal="center" vertical="top" wrapText="1"/>
    </xf>
    <xf numFmtId="14" fontId="15" fillId="2" borderId="2" xfId="5" applyNumberFormat="1" applyFont="1" applyFill="1" applyBorder="1" applyAlignment="1">
      <alignment horizontal="center" vertical="center" wrapText="1"/>
    </xf>
    <xf numFmtId="168" fontId="14" fillId="2" borderId="0" xfId="10" applyNumberFormat="1" applyFont="1" applyFill="1" applyBorder="1" applyAlignment="1">
      <alignment horizontal="center" vertical="center" wrapText="1"/>
    </xf>
    <xf numFmtId="168" fontId="15" fillId="2" borderId="0" xfId="10" applyNumberFormat="1" applyFont="1" applyFill="1" applyBorder="1" applyAlignment="1">
      <alignment horizontal="center" vertical="center" wrapText="1"/>
    </xf>
    <xf numFmtId="0" fontId="14" fillId="2" borderId="2" xfId="30" applyFont="1" applyFill="1" applyBorder="1" applyAlignment="1">
      <alignment horizontal="center" vertical="center" wrapText="1"/>
    </xf>
    <xf numFmtId="3" fontId="14" fillId="2" borderId="2" xfId="24" applyNumberFormat="1" applyFont="1" applyFill="1" applyBorder="1" applyAlignment="1">
      <alignment horizontal="center" vertical="center" wrapText="1"/>
    </xf>
    <xf numFmtId="0" fontId="14" fillId="2" borderId="2" xfId="24" applyFont="1" applyFill="1" applyBorder="1" applyAlignment="1">
      <alignment horizontal="center" vertical="center" wrapText="1"/>
    </xf>
    <xf numFmtId="168" fontId="14" fillId="2" borderId="2" xfId="24" applyNumberFormat="1" applyFont="1" applyFill="1" applyBorder="1" applyAlignment="1">
      <alignment horizontal="center" vertical="center" wrapText="1"/>
    </xf>
    <xf numFmtId="166" fontId="14" fillId="2" borderId="2" xfId="24" applyNumberFormat="1" applyFont="1" applyFill="1" applyBorder="1" applyAlignment="1">
      <alignment horizontal="center" vertical="center" wrapText="1"/>
    </xf>
    <xf numFmtId="0" fontId="15" fillId="2" borderId="2" xfId="30" applyFont="1" applyFill="1" applyBorder="1" applyAlignment="1">
      <alignment horizontal="left" vertical="center"/>
    </xf>
    <xf numFmtId="0" fontId="14" fillId="2" borderId="3" xfId="10" applyFont="1" applyFill="1" applyBorder="1" applyAlignment="1">
      <alignment horizontal="center" vertical="center" wrapText="1"/>
    </xf>
    <xf numFmtId="0" fontId="14" fillId="2" borderId="4" xfId="10" applyFont="1" applyFill="1" applyBorder="1" applyAlignment="1">
      <alignment horizontal="center" vertical="center" wrapText="1"/>
    </xf>
    <xf numFmtId="167" fontId="14" fillId="2" borderId="0" xfId="10" applyNumberFormat="1" applyFont="1" applyFill="1" applyAlignment="1">
      <alignment horizontal="center"/>
    </xf>
    <xf numFmtId="167" fontId="14" fillId="2" borderId="2" xfId="3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/>
    <xf numFmtId="164" fontId="15" fillId="2" borderId="2" xfId="0" applyNumberFormat="1" applyFont="1" applyFill="1" applyBorder="1" applyAlignment="1">
      <alignment vertical="center"/>
    </xf>
    <xf numFmtId="0" fontId="14" fillId="2" borderId="2" xfId="0" applyFont="1" applyFill="1" applyBorder="1" applyAlignment="1"/>
    <xf numFmtId="0" fontId="14" fillId="2" borderId="4" xfId="0" applyFont="1" applyFill="1" applyBorder="1" applyAlignment="1">
      <alignment horizontal="left" vertical="center"/>
    </xf>
    <xf numFmtId="164" fontId="14" fillId="2" borderId="2" xfId="0" applyNumberFormat="1" applyFont="1" applyFill="1" applyBorder="1" applyAlignment="1">
      <alignment vertical="center"/>
    </xf>
    <xf numFmtId="164" fontId="14" fillId="2" borderId="2" xfId="0" applyNumberFormat="1" applyFont="1" applyFill="1" applyBorder="1" applyAlignment="1">
      <alignment horizontal="left" vertical="top"/>
    </xf>
    <xf numFmtId="164" fontId="14" fillId="2" borderId="2" xfId="0" applyNumberFormat="1" applyFont="1" applyFill="1" applyBorder="1" applyAlignment="1">
      <alignment horizontal="left"/>
    </xf>
    <xf numFmtId="170" fontId="14" fillId="2" borderId="2" xfId="0" applyNumberFormat="1" applyFont="1" applyFill="1" applyBorder="1" applyAlignment="1">
      <alignment horizontal="center" vertical="center"/>
    </xf>
    <xf numFmtId="3" fontId="14" fillId="2" borderId="0" xfId="10" applyNumberFormat="1" applyFont="1" applyFill="1" applyAlignment="1">
      <alignment horizontal="center" vertical="center"/>
    </xf>
    <xf numFmtId="3" fontId="15" fillId="2" borderId="2" xfId="5" applyNumberFormat="1" applyFont="1" applyFill="1" applyBorder="1" applyAlignment="1">
      <alignment horizontal="center" vertical="center"/>
    </xf>
    <xf numFmtId="3" fontId="14" fillId="2" borderId="2" xfId="5" applyNumberFormat="1" applyFont="1" applyFill="1" applyBorder="1" applyAlignment="1">
      <alignment horizontal="center" vertical="center"/>
    </xf>
    <xf numFmtId="0" fontId="15" fillId="0" borderId="2" xfId="25" applyFont="1" applyFill="1" applyBorder="1" applyAlignment="1">
      <alignment horizontal="center" vertical="center" wrapText="1"/>
    </xf>
    <xf numFmtId="0" fontId="14" fillId="2" borderId="2" xfId="3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4" fillId="2" borderId="2" xfId="19" applyFont="1" applyFill="1" applyBorder="1" applyAlignment="1">
      <alignment horizontal="center" vertical="center" wrapText="1"/>
    </xf>
    <xf numFmtId="0" fontId="14" fillId="2" borderId="2" xfId="19" applyFont="1" applyFill="1" applyBorder="1" applyAlignment="1">
      <alignment horizontal="center" vertical="center" textRotation="90" wrapText="1"/>
    </xf>
    <xf numFmtId="0" fontId="13" fillId="2" borderId="0" xfId="19" applyFont="1" applyFill="1" applyAlignment="1">
      <alignment horizontal="left" wrapText="1"/>
    </xf>
    <xf numFmtId="0" fontId="15" fillId="2" borderId="2" xfId="19" applyFont="1" applyFill="1" applyBorder="1" applyAlignment="1">
      <alignment horizontal="center" vertical="center" textRotation="90" wrapText="1"/>
    </xf>
    <xf numFmtId="0" fontId="14" fillId="2" borderId="5" xfId="30" applyFont="1" applyFill="1" applyBorder="1" applyAlignment="1">
      <alignment horizontal="center" vertical="center" wrapText="1"/>
    </xf>
    <xf numFmtId="0" fontId="14" fillId="2" borderId="3" xfId="30" applyFont="1" applyFill="1" applyBorder="1" applyAlignment="1">
      <alignment horizontal="center" vertical="center" wrapText="1"/>
    </xf>
    <xf numFmtId="0" fontId="14" fillId="2" borderId="4" xfId="30" applyFont="1" applyFill="1" applyBorder="1" applyAlignment="1">
      <alignment horizontal="center" vertical="center" wrapText="1"/>
    </xf>
    <xf numFmtId="0" fontId="19" fillId="2" borderId="2" xfId="19" applyFont="1" applyFill="1" applyBorder="1" applyAlignment="1">
      <alignment horizontal="center"/>
    </xf>
    <xf numFmtId="3" fontId="14" fillId="2" borderId="2" xfId="24" applyNumberFormat="1" applyFont="1" applyFill="1" applyBorder="1" applyAlignment="1">
      <alignment horizontal="center" vertical="center" wrapText="1"/>
    </xf>
    <xf numFmtId="0" fontId="14" fillId="2" borderId="2" xfId="24" applyFont="1" applyFill="1" applyBorder="1" applyAlignment="1">
      <alignment horizontal="center" vertical="center" wrapText="1"/>
    </xf>
    <xf numFmtId="168" fontId="14" fillId="2" borderId="2" xfId="24" applyNumberFormat="1" applyFont="1" applyFill="1" applyBorder="1" applyAlignment="1">
      <alignment horizontal="center" vertical="center" wrapText="1"/>
    </xf>
    <xf numFmtId="0" fontId="15" fillId="2" borderId="2" xfId="10" applyFont="1" applyFill="1" applyBorder="1" applyAlignment="1">
      <alignment horizontal="center" vertical="center"/>
    </xf>
    <xf numFmtId="0" fontId="14" fillId="2" borderId="2" xfId="24" applyFont="1" applyFill="1" applyBorder="1" applyAlignment="1">
      <alignment horizontal="left" vertical="center" wrapText="1"/>
    </xf>
    <xf numFmtId="0" fontId="14" fillId="2" borderId="6" xfId="24" applyFont="1" applyFill="1" applyBorder="1" applyAlignment="1">
      <alignment horizontal="center" vertical="center" wrapText="1"/>
    </xf>
    <xf numFmtId="0" fontId="14" fillId="2" borderId="7" xfId="24" applyFont="1" applyFill="1" applyBorder="1" applyAlignment="1">
      <alignment horizontal="center" vertical="center" wrapText="1"/>
    </xf>
    <xf numFmtId="0" fontId="14" fillId="2" borderId="8" xfId="24" applyFont="1" applyFill="1" applyBorder="1" applyAlignment="1">
      <alignment horizontal="center" vertical="center" wrapText="1"/>
    </xf>
    <xf numFmtId="166" fontId="14" fillId="2" borderId="2" xfId="24" applyNumberFormat="1" applyFont="1" applyFill="1" applyBorder="1" applyAlignment="1">
      <alignment horizontal="center" vertical="center" wrapText="1"/>
    </xf>
    <xf numFmtId="166" fontId="14" fillId="2" borderId="5" xfId="24" applyNumberFormat="1" applyFont="1" applyFill="1" applyBorder="1" applyAlignment="1">
      <alignment horizontal="center" vertical="center" wrapText="1"/>
    </xf>
    <xf numFmtId="166" fontId="14" fillId="2" borderId="3" xfId="24" applyNumberFormat="1" applyFont="1" applyFill="1" applyBorder="1" applyAlignment="1">
      <alignment horizontal="center" vertical="center" wrapText="1"/>
    </xf>
    <xf numFmtId="166" fontId="14" fillId="2" borderId="4" xfId="24" applyNumberFormat="1" applyFont="1" applyFill="1" applyBorder="1" applyAlignment="1">
      <alignment horizontal="center" vertical="center" wrapText="1"/>
    </xf>
    <xf numFmtId="0" fontId="15" fillId="2" borderId="5" xfId="3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5" fillId="2" borderId="5" xfId="3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2" fontId="15" fillId="2" borderId="5" xfId="0" applyNumberFormat="1" applyFont="1" applyFill="1" applyBorder="1" applyAlignment="1">
      <alignment horizontal="left" vertical="center" wrapText="1"/>
    </xf>
    <xf numFmtId="2" fontId="15" fillId="2" borderId="3" xfId="0" applyNumberFormat="1" applyFont="1" applyFill="1" applyBorder="1" applyAlignment="1">
      <alignment horizontal="left" vertical="center" wrapText="1"/>
    </xf>
    <xf numFmtId="0" fontId="14" fillId="2" borderId="5" xfId="10" applyFont="1" applyFill="1" applyBorder="1" applyAlignment="1">
      <alignment horizontal="center" vertical="center" wrapText="1"/>
    </xf>
    <xf numFmtId="0" fontId="14" fillId="2" borderId="3" xfId="10" applyFont="1" applyFill="1" applyBorder="1" applyAlignment="1">
      <alignment horizontal="center" vertical="center" wrapText="1"/>
    </xf>
    <xf numFmtId="0" fontId="14" fillId="2" borderId="4" xfId="10" applyFont="1" applyFill="1" applyBorder="1" applyAlignment="1">
      <alignment horizontal="center" vertical="center" wrapText="1"/>
    </xf>
    <xf numFmtId="0" fontId="14" fillId="2" borderId="13" xfId="30" applyFont="1" applyFill="1" applyBorder="1" applyAlignment="1">
      <alignment horizontal="center" vertical="center" wrapText="1"/>
    </xf>
    <xf numFmtId="0" fontId="14" fillId="2" borderId="11" xfId="30" applyFont="1" applyFill="1" applyBorder="1" applyAlignment="1">
      <alignment horizontal="center" vertical="center" wrapText="1"/>
    </xf>
    <xf numFmtId="0" fontId="14" fillId="2" borderId="9" xfId="30" applyFont="1" applyFill="1" applyBorder="1" applyAlignment="1">
      <alignment horizontal="center" vertical="center" wrapText="1"/>
    </xf>
    <xf numFmtId="0" fontId="14" fillId="2" borderId="10" xfId="3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8" fillId="2" borderId="12" xfId="30" applyFont="1" applyFill="1" applyBorder="1" applyAlignment="1">
      <alignment horizontal="center" vertical="center"/>
    </xf>
    <xf numFmtId="0" fontId="14" fillId="2" borderId="6" xfId="3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left"/>
    </xf>
    <xf numFmtId="0" fontId="14" fillId="2" borderId="6" xfId="3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7" xfId="30" applyFont="1" applyFill="1" applyBorder="1" applyAlignment="1">
      <alignment horizontal="center" vertical="center" wrapText="1"/>
    </xf>
    <xf numFmtId="0" fontId="14" fillId="2" borderId="8" xfId="30" applyFont="1" applyFill="1" applyBorder="1" applyAlignment="1">
      <alignment horizontal="center" vertical="center" wrapText="1"/>
    </xf>
    <xf numFmtId="3" fontId="14" fillId="2" borderId="6" xfId="30" applyNumberFormat="1" applyFont="1" applyFill="1" applyBorder="1" applyAlignment="1">
      <alignment horizontal="center" vertical="center" wrapText="1"/>
    </xf>
    <xf numFmtId="3" fontId="14" fillId="2" borderId="7" xfId="30" applyNumberFormat="1" applyFont="1" applyFill="1" applyBorder="1" applyAlignment="1">
      <alignment horizontal="center" vertical="center" wrapText="1"/>
    </xf>
    <xf numFmtId="3" fontId="14" fillId="2" borderId="8" xfId="30" applyNumberFormat="1" applyFont="1" applyFill="1" applyBorder="1" applyAlignment="1">
      <alignment horizontal="center" vertical="center" wrapText="1"/>
    </xf>
    <xf numFmtId="167" fontId="14" fillId="2" borderId="13" xfId="30" applyNumberFormat="1" applyFont="1" applyFill="1" applyBorder="1" applyAlignment="1">
      <alignment horizontal="center" vertical="center" wrapText="1"/>
    </xf>
    <xf numFmtId="167" fontId="14" fillId="2" borderId="9" xfId="3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 wrapText="1"/>
    </xf>
  </cellXfs>
  <cellStyles count="34">
    <cellStyle name="Excel Built-in Normal" xfId="1"/>
    <cellStyle name="Excel Built-in Normal 1" xfId="2"/>
    <cellStyle name="Excel Built-in Normal 2" xfId="3"/>
    <cellStyle name="Excel Built-in Normal 3" xfId="32"/>
    <cellStyle name="Excel Built-in Normal_сем ПРИЛОЖЕНИЕ 2(исправлен.30.06)" xfId="4"/>
    <cellStyle name="TableStyleLight1" xfId="5"/>
    <cellStyle name="ЗаголовокСтолбца" xfId="6"/>
    <cellStyle name="Обычный" xfId="0" builtinId="0"/>
    <cellStyle name="Обычный 10" xfId="7"/>
    <cellStyle name="Обычный 11" xfId="8"/>
    <cellStyle name="Обычный 12" xfId="9"/>
    <cellStyle name="Обычный 12 2" xfId="10"/>
    <cellStyle name="Обычный 2" xfId="11"/>
    <cellStyle name="Обычный 2 2" xfId="12"/>
    <cellStyle name="Обычный 2 2 2" xfId="13"/>
    <cellStyle name="Обычный 2 3" xfId="14"/>
    <cellStyle name="Обычный 2_2 Перечень МКД с техно-фин инфо" xfId="15"/>
    <cellStyle name="Обычный 3" xfId="16"/>
    <cellStyle name="Обычный 4" xfId="17"/>
    <cellStyle name="Обычный 5" xfId="18"/>
    <cellStyle name="Обычный 6" xfId="19"/>
    <cellStyle name="Обычный 6 2" xfId="33"/>
    <cellStyle name="Обычный 7" xfId="20"/>
    <cellStyle name="Обычный 7 4" xfId="21"/>
    <cellStyle name="Обычный 7_гпд 2017-2019" xfId="22"/>
    <cellStyle name="Обычный 9" xfId="23"/>
    <cellStyle name="Обычный_Лист1" xfId="24"/>
    <cellStyle name="Обычный_Лист1 2 2" xfId="30"/>
    <cellStyle name="Обычный_Лист1_СВОД  (итог 1 приложение + 9 р-в) 18.07.2016 КП" xfId="25"/>
    <cellStyle name="Пояснение 2" xfId="26"/>
    <cellStyle name="Процентный 2" xfId="29"/>
    <cellStyle name="Стиль 1" xfId="27"/>
    <cellStyle name="Финансовый 2" xfId="28"/>
    <cellStyle name="Финансовый 2 2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0\Joint\2016%20&#1075;&#1086;&#1076;\&#1056;&#1072;&#1081;&#1086;&#1085;&#1085;&#1072;&#1103;%20&#1087;&#1088;&#1086;&#1075;&#1088;&#1072;&#1084;&#1084;&#1072;\&#1087;&#1088;&#1086;&#1075;&#1088;&#1072;&#1084;&#1084;&#1072;\27%20&#1084;&#1072;&#1103;%2016%20&#1072;&#1076;&#1088;&#1077;&#1089;&#1085;&#1099;&#1081;%20&#1087;&#1077;&#1088;&#1077;&#1095;&#1077;&#1085;&#1100;%20&#1089;%20&#1076;&#1086;&#1073;&#1072;&#1074;&#1086;&#1095;&#1085;&#1099;&#1084;&#1080;%20&#1076;&#1086;&#1084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B1" t="str">
            <v>Адрес многоквартирного дома</v>
          </cell>
        </row>
        <row r="2">
          <cell r="B2">
            <v>2</v>
          </cell>
        </row>
        <row r="3">
          <cell r="B3" t="str">
            <v>Варнавинский муниципальный район</v>
          </cell>
        </row>
        <row r="4">
          <cell r="B4" t="str">
            <v>ВСЕГО по МО 2014 - 2043 г.г.</v>
          </cell>
        </row>
        <row r="5">
          <cell r="B5" t="str">
            <v>2014 - 2018 г.г.</v>
          </cell>
        </row>
        <row r="6">
          <cell r="B6" t="str">
            <v xml:space="preserve">ИТОГО по периоду 2014 - 2018 </v>
          </cell>
        </row>
        <row r="7">
          <cell r="B7" t="str">
            <v>2019 - 2023 г.г.</v>
          </cell>
        </row>
        <row r="8">
          <cell r="B8" t="str">
            <v xml:space="preserve">ИТОГО по периоду 2019 - 2023 </v>
          </cell>
        </row>
        <row r="9">
          <cell r="B9" t="str">
            <v>2024 - 2033 г.г.</v>
          </cell>
        </row>
        <row r="10">
          <cell r="B10" t="str">
            <v xml:space="preserve">ИТОГО по периоду 2024 - 2033 </v>
          </cell>
        </row>
        <row r="11">
          <cell r="B11" t="str">
            <v>2034 - 2043 г.г.</v>
          </cell>
        </row>
        <row r="12">
          <cell r="B12" t="str">
            <v>ИТОГО по периоду 2034 - 2043</v>
          </cell>
        </row>
        <row r="13">
          <cell r="B13" t="str">
            <v>р.п. Варнавино, ул.Продотрядников, д. 37</v>
          </cell>
        </row>
        <row r="14">
          <cell r="B14" t="str">
            <v>д. Михаленино, ул Молодежная, д.  1</v>
          </cell>
        </row>
        <row r="15">
          <cell r="B15" t="str">
            <v>д. Михаленино, ул Школьная, д. 3</v>
          </cell>
        </row>
        <row r="16">
          <cell r="B16" t="str">
            <v>п. Восход, ул. Центральная, д.  5</v>
          </cell>
        </row>
        <row r="17">
          <cell r="B17" t="str">
            <v>п. Мирный, ул. Центральная, д. 14</v>
          </cell>
        </row>
        <row r="18">
          <cell r="B18" t="str">
            <v>р.п. Варнавино, ул.Молодежная, д. 18</v>
          </cell>
        </row>
        <row r="19">
          <cell r="B19" t="str">
            <v>р.п. Варнавино, ул.Советская, д. 6</v>
          </cell>
        </row>
        <row r="20">
          <cell r="B20" t="str">
            <v>р.п. Варнавино, ул.Советская, д. 9</v>
          </cell>
        </row>
        <row r="21">
          <cell r="B21" t="str">
            <v>р.п. Варнавино, ул.Нижегородская, д. 19</v>
          </cell>
        </row>
        <row r="22">
          <cell r="B22" t="str">
            <v>р.п. Варнавино, ул.Советская, д. 4</v>
          </cell>
        </row>
        <row r="23">
          <cell r="B23" t="str">
            <v>р.п. Варнавино, ул.Молодежная, д.  17</v>
          </cell>
        </row>
        <row r="24">
          <cell r="B24" t="str">
            <v>р.п. Варнавино, ул.Молодежная, д. 21</v>
          </cell>
        </row>
        <row r="25">
          <cell r="B25" t="str">
            <v>р.п. Варнавино, ул.Комсомольская, д. 54</v>
          </cell>
        </row>
        <row r="26">
          <cell r="B26" t="str">
            <v>р.п. Варнавино, ул.Продотрядников, д. 12</v>
          </cell>
        </row>
        <row r="27">
          <cell r="B27" t="str">
            <v>п. Северный, ул. Победы, д. 5</v>
          </cell>
        </row>
        <row r="28">
          <cell r="B28" t="str">
            <v>р.п. Варнавино, ул.Молодежная, д.  12</v>
          </cell>
        </row>
        <row r="29">
          <cell r="B29" t="str">
            <v>п. Северный, ул. Молодежная, д. 21</v>
          </cell>
        </row>
        <row r="30">
          <cell r="B30" t="str">
            <v>р.п. Варнавино, ул.Молодежная, д. 11</v>
          </cell>
        </row>
        <row r="31">
          <cell r="B31" t="str">
            <v>д. Михаленино, ул Школьная, д.  4</v>
          </cell>
        </row>
        <row r="32">
          <cell r="B32" t="str">
            <v>п. Северный, ул. Победы, д.  2</v>
          </cell>
        </row>
        <row r="33">
          <cell r="B33" t="str">
            <v>р.п. Варнавино, ул.Набережная, д. 11а</v>
          </cell>
        </row>
        <row r="34">
          <cell r="B34" t="str">
            <v>п. Черемушки, ул. Советская, д.  6</v>
          </cell>
        </row>
        <row r="35">
          <cell r="B35" t="str">
            <v>п. Восход, ул. Центральная, д. 6</v>
          </cell>
        </row>
        <row r="36">
          <cell r="B36" t="str">
            <v>п. Мирный, ул. Центральная, д. 8</v>
          </cell>
        </row>
        <row r="37">
          <cell r="B37" t="str">
            <v>п. Черемушки, ул. Советская, д. 2</v>
          </cell>
        </row>
        <row r="38">
          <cell r="B38" t="str">
            <v>п. Восход, ул. Центральная, д.10</v>
          </cell>
        </row>
        <row r="39">
          <cell r="B39" t="str">
            <v>п. Черемушки, ул. Советская, д.8</v>
          </cell>
        </row>
        <row r="40">
          <cell r="B40" t="str">
            <v>р.п. Варнавино, ул.Комсомольская, д. 58</v>
          </cell>
        </row>
        <row r="41">
          <cell r="B41" t="str">
            <v>п. Черемушки, ул. Советская, д. 18</v>
          </cell>
        </row>
        <row r="42">
          <cell r="B42" t="str">
            <v>п. Северный, ул. Победы, д.  9</v>
          </cell>
        </row>
        <row r="43">
          <cell r="B43" t="str">
            <v>р.п. Варнавино, ул.Молодежная, д. 16</v>
          </cell>
        </row>
        <row r="44">
          <cell r="B44" t="str">
            <v>р.п. Варнавино, ул.Советская, д. 2</v>
          </cell>
        </row>
        <row r="45">
          <cell r="B45" t="str">
            <v>п. Мирный, ул.Садовая, д.  1</v>
          </cell>
        </row>
        <row r="46">
          <cell r="B46" t="str">
            <v>р.п. Варнавино, ул.Продотрядников, д. 10</v>
          </cell>
        </row>
        <row r="47">
          <cell r="B47" t="str">
            <v>п. Мирный, ул. Садовая, д.  3</v>
          </cell>
        </row>
        <row r="48">
          <cell r="B48" t="str">
            <v>р.п. Варнавино, ул.Продотрядников, д. 2</v>
          </cell>
        </row>
        <row r="49">
          <cell r="B49" t="str">
            <v>п. Северный, ул. Победы, д.  4</v>
          </cell>
        </row>
        <row r="50">
          <cell r="B50" t="str">
            <v>р.п. Варнавино, ул.Советская, д. 1</v>
          </cell>
        </row>
        <row r="51">
          <cell r="B51" t="str">
            <v>д. Михаленино, ул Школьная, д. 1</v>
          </cell>
        </row>
        <row r="52">
          <cell r="B52" t="str">
            <v>р.п. Варнавино, ул.Комсомольская, д. 5</v>
          </cell>
        </row>
        <row r="53">
          <cell r="B53" t="str">
            <v>п. Восход, ул. Центральная, д.  9</v>
          </cell>
        </row>
        <row r="54">
          <cell r="B54" t="str">
            <v>р.п. Варнавино, ул.Школьная, д.4</v>
          </cell>
        </row>
        <row r="55">
          <cell r="B55" t="str">
            <v>п. Восход, ул. Центральная, д.11</v>
          </cell>
        </row>
        <row r="56">
          <cell r="B56" t="str">
            <v>п. Черемушки, ул. Советская, д. 5</v>
          </cell>
        </row>
        <row r="57">
          <cell r="B57" t="str">
            <v>р.п. Варнавино, ул.Советская, д. 5</v>
          </cell>
        </row>
        <row r="58">
          <cell r="B58" t="str">
            <v>р.п. Варнавино, ул.Молодежная, д. 19</v>
          </cell>
        </row>
        <row r="59">
          <cell r="B59" t="str">
            <v>п. Черемушки, ул. Советская, д. 16</v>
          </cell>
        </row>
        <row r="60">
          <cell r="B60" t="str">
            <v>р.п. Варнавино ул.Советская, д.14</v>
          </cell>
        </row>
        <row r="61">
          <cell r="B61" t="str">
            <v>п. Северный, ул. Победы, д. 10</v>
          </cell>
        </row>
        <row r="62">
          <cell r="B62" t="str">
            <v>р.п. Варнавино, ул.Советская, д. 3</v>
          </cell>
        </row>
        <row r="63">
          <cell r="B63" t="str">
            <v>р.п. Варнавино, ул.Молодежная, д. 23</v>
          </cell>
        </row>
        <row r="64">
          <cell r="B64" t="str">
            <v>п. Мирный, ул. Центральная, д. 16</v>
          </cell>
        </row>
        <row r="65">
          <cell r="B65" t="str">
            <v>с. Горки, ул. Молодежная, д. 35</v>
          </cell>
        </row>
        <row r="66">
          <cell r="B66" t="str">
            <v>п. Мирный, ул. Центральная, д. 10</v>
          </cell>
        </row>
        <row r="67">
          <cell r="B67" t="str">
            <v>п. Мирный, ул. Центральная, д. 17</v>
          </cell>
        </row>
        <row r="68">
          <cell r="B68" t="str">
            <v>р.п. Варнавино, ул.Советская, д. 7</v>
          </cell>
        </row>
        <row r="69">
          <cell r="B69" t="str">
            <v>п. Черемушки, ул. Советская, д.  3</v>
          </cell>
        </row>
        <row r="70">
          <cell r="B70" t="str">
            <v>п. Мирный, ул. Центральная, д. 21</v>
          </cell>
        </row>
        <row r="71">
          <cell r="B71" t="str">
            <v>р.п. Варнавино, ул.Советская, д. 12</v>
          </cell>
        </row>
        <row r="72">
          <cell r="B72" t="str">
            <v>р.п. Варнавино, ул.Комсомольская, д. 14а</v>
          </cell>
        </row>
        <row r="73">
          <cell r="B73" t="str">
            <v>р.п. Варнавино, ул.Молодежная, д. 24</v>
          </cell>
        </row>
        <row r="74">
          <cell r="B74" t="str">
            <v>п. Северный, ул. Победы, д.  8</v>
          </cell>
        </row>
        <row r="75">
          <cell r="B75" t="str">
            <v>р.п. Варнавино, ул.Школьная, д. 6</v>
          </cell>
        </row>
        <row r="76">
          <cell r="B76" t="str">
            <v>р.п. Варнавино, ул.Молодежная, д.  15</v>
          </cell>
        </row>
        <row r="77">
          <cell r="B77" t="str">
            <v>р.п. Варнавин, ул.Советская, д. 13</v>
          </cell>
        </row>
        <row r="78">
          <cell r="B78" t="str">
            <v>п. Заречный, ул. Лесная, д. 5</v>
          </cell>
        </row>
        <row r="79">
          <cell r="B79" t="str">
            <v>р.п. Варнавино, ул.Нижегородская, д. 50</v>
          </cell>
        </row>
        <row r="80">
          <cell r="B80" t="str">
            <v>р.п. Варнавино, ул.Молодежная, д.  26</v>
          </cell>
        </row>
        <row r="81">
          <cell r="B81" t="str">
            <v>п. Черемушки, ул. Советская, д. 4</v>
          </cell>
        </row>
        <row r="82">
          <cell r="B82" t="str">
            <v>п. Мирный, ул. Центральная, д. 15</v>
          </cell>
        </row>
        <row r="83">
          <cell r="B83" t="str">
            <v>п. Мирный, ул. Центральная, д. 3</v>
          </cell>
        </row>
        <row r="84">
          <cell r="B84" t="str">
            <v>р.п. Варнавино, ул.Советская, д. 11</v>
          </cell>
        </row>
        <row r="85">
          <cell r="B85" t="str">
            <v>р.п. Варнавино, ул.Молодежная, д.  22</v>
          </cell>
        </row>
        <row r="86">
          <cell r="B86" t="str">
            <v>п. Восход, ул. Центральная, д. 7</v>
          </cell>
        </row>
        <row r="87">
          <cell r="B87" t="str">
            <v>п. Северный, ул. Победы, д.  3</v>
          </cell>
        </row>
        <row r="88">
          <cell r="B88" t="str">
            <v>р.п. Варнавино, ул.Советская, д. 8</v>
          </cell>
        </row>
        <row r="89">
          <cell r="B89" t="str">
            <v>п. Восход, ул. Центральная, д. 8</v>
          </cell>
        </row>
        <row r="90">
          <cell r="B90" t="str">
            <v>п. Черемушки, ул. Советская, д. 1</v>
          </cell>
        </row>
        <row r="91">
          <cell r="B91" t="str">
            <v>п. Мирный, ул. Центральная, д. 18</v>
          </cell>
        </row>
        <row r="92">
          <cell r="B92" t="str">
            <v>п. Восход, ул. Красноармейская, д.  7</v>
          </cell>
        </row>
        <row r="93">
          <cell r="B93" t="str">
            <v>р.п. Варнавино, ул.Молодежная, д.  20</v>
          </cell>
        </row>
        <row r="94">
          <cell r="B94" t="str">
            <v>п. Мирный, ул. Центральная, д.  1</v>
          </cell>
        </row>
        <row r="95">
          <cell r="B95" t="str">
            <v>п. Северный, ул. Победы, д.  1</v>
          </cell>
        </row>
        <row r="96">
          <cell r="B96" t="str">
            <v>р.п. Варнавино, ул.Молодежная, д. 14</v>
          </cell>
        </row>
        <row r="97">
          <cell r="B97" t="str">
            <v>п. Северный, ул. Победы, д. 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"/>
  <sheetViews>
    <sheetView workbookViewId="0">
      <selection activeCell="D6" sqref="D6"/>
    </sheetView>
  </sheetViews>
  <sheetFormatPr defaultRowHeight="15" x14ac:dyDescent="0.25"/>
  <cols>
    <col min="2" max="2" width="27.140625" customWidth="1"/>
    <col min="3" max="3" width="33.42578125" customWidth="1"/>
  </cols>
  <sheetData>
    <row r="2" spans="2:4" x14ac:dyDescent="0.25">
      <c r="B2" t="s">
        <v>5</v>
      </c>
      <c r="C2" t="s">
        <v>1</v>
      </c>
      <c r="D2" t="s">
        <v>41</v>
      </c>
    </row>
    <row r="3" spans="2:4" x14ac:dyDescent="0.25">
      <c r="B3" t="s">
        <v>0</v>
      </c>
      <c r="C3" t="s">
        <v>39</v>
      </c>
      <c r="D3" t="s">
        <v>42</v>
      </c>
    </row>
    <row r="4" spans="2:4" x14ac:dyDescent="0.25">
      <c r="B4" t="s">
        <v>6</v>
      </c>
      <c r="C4" t="s">
        <v>40</v>
      </c>
      <c r="D4" t="s">
        <v>43</v>
      </c>
    </row>
    <row r="5" spans="2:4" x14ac:dyDescent="0.25">
      <c r="B5" t="s">
        <v>4</v>
      </c>
      <c r="D5" t="s">
        <v>44</v>
      </c>
    </row>
    <row r="6" spans="2:4" x14ac:dyDescent="0.25">
      <c r="B6" t="s">
        <v>45</v>
      </c>
    </row>
    <row r="7" spans="2:4" x14ac:dyDescent="0.25">
      <c r="B7" t="s">
        <v>7</v>
      </c>
    </row>
  </sheetData>
  <customSheetViews>
    <customSheetView guid="{4A8DFC92-9EFC-4DFF-A295-D9436CC66CD9}" state="hidden">
      <selection activeCell="D6" sqref="D6"/>
      <pageMargins left="0.7" right="0.7" top="0.75" bottom="0.75" header="0.3" footer="0.3"/>
    </customSheetView>
    <customSheetView guid="{C7B8E901-A074-42B4-AEE1-26FFFE50BAA0}" state="hidden">
      <selection activeCell="D6" sqref="D6"/>
      <pageMargins left="0.7" right="0.7" top="0.75" bottom="0.75" header="0.3" footer="0.3"/>
    </customSheetView>
    <customSheetView guid="{81CA61EB-8C68-4259-A50A-8C06B9A2A8F3}" state="hidden">
      <selection activeCell="D6" sqref="D6"/>
      <pageMargins left="0.7" right="0.7" top="0.75" bottom="0.75" header="0.3" footer="0.3"/>
    </customSheetView>
    <customSheetView guid="{11B81A0F-D958-4B4D-A010-2D4765524C62}" state="hidden">
      <selection activeCell="D6" sqref="D6"/>
      <pageMargins left="0.7" right="0.7" top="0.75" bottom="0.75" header="0.3" footer="0.3"/>
    </customSheetView>
    <customSheetView guid="{11106EF7-25BE-42E7-A66A-736DA1878041}" state="hidden">
      <selection activeCell="D6" sqref="D6"/>
      <pageMargins left="0.7" right="0.7" top="0.75" bottom="0.75" header="0.3" footer="0.3"/>
    </customSheetView>
    <customSheetView guid="{93B26B7F-86C6-4D5B-8B6A-5548D943C937}" state="hidden">
      <selection activeCell="D6" sqref="D6"/>
      <pageMargins left="0.7" right="0.7" top="0.75" bottom="0.75" header="0.3" footer="0.3"/>
    </customSheetView>
    <customSheetView guid="{06815801-3C0A-44F7-8BDB-CC16BDE7E351}" state="hidden">
      <selection activeCell="D6" sqref="D6"/>
      <pageMargins left="0.7" right="0.7" top="0.75" bottom="0.75" header="0.3" footer="0.3"/>
    </customSheetView>
    <customSheetView guid="{6D00A279-5D87-4403-982D-F5240EA8E4D6}" state="hidden">
      <selection activeCell="D6" sqref="D6"/>
      <pageMargins left="0.7" right="0.7" top="0.75" bottom="0.75" header="0.3" footer="0.3"/>
    </customSheetView>
    <customSheetView guid="{A4C904D7-1864-4150-8FCF-14DF60A56588}" state="hidden">
      <selection activeCell="D6" sqref="D6"/>
      <pageMargins left="0.7" right="0.7" top="0.75" bottom="0.75" header="0.3" footer="0.3"/>
    </customSheetView>
    <customSheetView guid="{310D114C-9B96-46A2-97AF-C1B2048863E3}" state="hidden">
      <selection activeCell="D6" sqref="D6"/>
      <pageMargins left="0.7" right="0.7" top="0.75" bottom="0.75" header="0.3" footer="0.3"/>
    </customSheetView>
    <customSheetView guid="{6C57329B-EEB1-4B89-8032-30856DCF62C3}" state="hidden">
      <selection activeCell="D6" sqref="D6"/>
      <pageMargins left="0.7" right="0.7" top="0.75" bottom="0.75" header="0.3" footer="0.3"/>
    </customSheetView>
    <customSheetView guid="{0ADED600-48BA-448F-BC0D-DF149B44094B}" state="hidden">
      <selection activeCell="D6" sqref="D6"/>
      <pageMargins left="0.7" right="0.7" top="0.75" bottom="0.75" header="0.3" footer="0.3"/>
    </customSheetView>
    <customSheetView guid="{A4FEEC3A-2C82-4AFF-961D-BAEF15C4BBB4}" state="hidden">
      <selection activeCell="D6" sqref="D6"/>
      <pageMargins left="0.7" right="0.7" top="0.75" bottom="0.75" header="0.3" footer="0.3"/>
    </customSheetView>
    <customSheetView guid="{FE61658D-65D5-447C-B491-5781ABFAA44F}" state="hidden">
      <selection activeCell="D6" sqref="D6"/>
      <pageMargins left="0.7" right="0.7" top="0.75" bottom="0.75" header="0.3" footer="0.3"/>
    </customSheetView>
    <customSheetView guid="{8C3E5F66-F0DB-4D08-9F5B-67B0FB96FCEA}" state="hidden">
      <selection activeCell="D6" sqref="D6"/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"/>
  <sheetViews>
    <sheetView topLeftCell="A2" zoomScale="77" zoomScaleNormal="77" zoomScaleSheetLayoutView="90" workbookViewId="0">
      <selection activeCell="A4" sqref="A4:Z4"/>
    </sheetView>
  </sheetViews>
  <sheetFormatPr defaultColWidth="9.140625" defaultRowHeight="12" x14ac:dyDescent="0.2"/>
  <cols>
    <col min="1" max="1" width="9.85546875" style="42" customWidth="1"/>
    <col min="2" max="2" width="24.5703125" style="42" customWidth="1"/>
    <col min="3" max="3" width="13.140625" style="42" customWidth="1"/>
    <col min="4" max="4" width="12.28515625" style="42" customWidth="1"/>
    <col min="5" max="9" width="11" style="42" customWidth="1"/>
    <col min="10" max="10" width="11" style="40" customWidth="1"/>
    <col min="11" max="13" width="11" style="42" customWidth="1"/>
    <col min="14" max="14" width="11" style="43" customWidth="1"/>
    <col min="15" max="21" width="11" style="42" customWidth="1"/>
    <col min="22" max="22" width="12.28515625" style="42" customWidth="1"/>
    <col min="23" max="23" width="13.42578125" style="42" customWidth="1"/>
    <col min="24" max="24" width="12.7109375" style="42" customWidth="1"/>
    <col min="25" max="25" width="11" style="42" customWidth="1"/>
    <col min="26" max="26" width="16.5703125" style="42" customWidth="1"/>
    <col min="27" max="16384" width="9.140625" style="42"/>
  </cols>
  <sheetData>
    <row r="1" spans="1:28" ht="196.5" customHeight="1" x14ac:dyDescent="0.2">
      <c r="W1" s="126" t="s">
        <v>136</v>
      </c>
      <c r="X1" s="126"/>
      <c r="Y1" s="126"/>
      <c r="Z1" s="126"/>
      <c r="AA1" s="126"/>
      <c r="AB1" s="126"/>
    </row>
    <row r="2" spans="1:28" ht="12.75" x14ac:dyDescent="0.2">
      <c r="A2" s="123" t="s">
        <v>151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28" ht="12.75" x14ac:dyDescent="0.2">
      <c r="A3" s="53"/>
      <c r="B3" s="53"/>
      <c r="C3" s="32"/>
      <c r="D3" s="32"/>
      <c r="E3" s="32"/>
      <c r="F3" s="32"/>
      <c r="G3" s="53"/>
      <c r="H3" s="53"/>
      <c r="I3" s="53"/>
      <c r="J3" s="53"/>
      <c r="K3" s="53"/>
      <c r="L3" s="53"/>
      <c r="M3" s="53"/>
      <c r="N3" s="44"/>
      <c r="O3" s="53"/>
      <c r="P3" s="53"/>
      <c r="Q3" s="45"/>
      <c r="R3" s="45"/>
      <c r="S3" s="45"/>
      <c r="T3" s="45"/>
      <c r="U3" s="45"/>
      <c r="V3" s="45"/>
      <c r="W3" s="45"/>
      <c r="X3" s="45"/>
      <c r="Y3" s="123" t="s">
        <v>46</v>
      </c>
      <c r="Z3" s="123"/>
    </row>
    <row r="4" spans="1:28" ht="12.75" x14ac:dyDescent="0.2">
      <c r="A4" s="123" t="s">
        <v>152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</row>
    <row r="5" spans="1:28" ht="12.75" x14ac:dyDescent="0.2">
      <c r="A5" s="46"/>
      <c r="B5" s="46"/>
      <c r="C5" s="47"/>
      <c r="D5" s="45"/>
      <c r="E5" s="47"/>
      <c r="F5" s="47"/>
      <c r="G5" s="46"/>
      <c r="H5" s="46"/>
      <c r="I5" s="46"/>
      <c r="J5" s="41"/>
      <c r="K5" s="46"/>
      <c r="L5" s="46"/>
      <c r="M5" s="46"/>
      <c r="N5" s="48"/>
      <c r="O5" s="46"/>
      <c r="P5" s="46"/>
      <c r="Q5" s="46"/>
      <c r="R5" s="46"/>
      <c r="S5" s="45"/>
      <c r="T5" s="45"/>
      <c r="U5" s="45"/>
      <c r="V5" s="45"/>
      <c r="W5" s="45"/>
      <c r="X5" s="45"/>
      <c r="Y5" s="45"/>
      <c r="Z5" s="45"/>
    </row>
    <row r="6" spans="1:28" ht="67.5" customHeight="1" x14ac:dyDescent="0.2">
      <c r="A6" s="124" t="s">
        <v>8</v>
      </c>
      <c r="B6" s="124" t="s">
        <v>9</v>
      </c>
      <c r="C6" s="122" t="s">
        <v>10</v>
      </c>
      <c r="D6" s="122"/>
      <c r="E6" s="122"/>
      <c r="F6" s="122"/>
      <c r="G6" s="125" t="s">
        <v>11</v>
      </c>
      <c r="H6" s="125" t="s">
        <v>12</v>
      </c>
      <c r="I6" s="125" t="s">
        <v>13</v>
      </c>
      <c r="J6" s="124" t="s">
        <v>14</v>
      </c>
      <c r="K6" s="124"/>
      <c r="L6" s="124"/>
      <c r="M6" s="124"/>
      <c r="N6" s="124" t="s">
        <v>15</v>
      </c>
      <c r="O6" s="124"/>
      <c r="P6" s="124"/>
      <c r="Q6" s="125" t="s">
        <v>16</v>
      </c>
      <c r="R6" s="124" t="s">
        <v>17</v>
      </c>
      <c r="S6" s="124"/>
      <c r="T6" s="124"/>
      <c r="U6" s="124"/>
      <c r="V6" s="125" t="s">
        <v>49</v>
      </c>
      <c r="W6" s="124" t="s">
        <v>18</v>
      </c>
      <c r="X6" s="124"/>
      <c r="Y6" s="124"/>
      <c r="Z6" s="124"/>
    </row>
    <row r="7" spans="1:28" ht="15" customHeight="1" x14ac:dyDescent="0.2">
      <c r="A7" s="124"/>
      <c r="B7" s="124"/>
      <c r="C7" s="124" t="s">
        <v>19</v>
      </c>
      <c r="D7" s="124" t="s">
        <v>20</v>
      </c>
      <c r="E7" s="124"/>
      <c r="F7" s="124"/>
      <c r="G7" s="125"/>
      <c r="H7" s="125"/>
      <c r="I7" s="125"/>
      <c r="J7" s="127" t="s">
        <v>19</v>
      </c>
      <c r="K7" s="128" t="s">
        <v>2</v>
      </c>
      <c r="L7" s="129"/>
      <c r="M7" s="130"/>
      <c r="N7" s="122" t="s">
        <v>2</v>
      </c>
      <c r="O7" s="122"/>
      <c r="P7" s="122"/>
      <c r="Q7" s="125"/>
      <c r="R7" s="124" t="s">
        <v>19</v>
      </c>
      <c r="S7" s="122" t="s">
        <v>2</v>
      </c>
      <c r="T7" s="122"/>
      <c r="U7" s="122"/>
      <c r="V7" s="125"/>
      <c r="W7" s="125" t="s">
        <v>21</v>
      </c>
      <c r="X7" s="122" t="s">
        <v>2</v>
      </c>
      <c r="Y7" s="122"/>
      <c r="Z7" s="122"/>
    </row>
    <row r="8" spans="1:28" ht="148.5" x14ac:dyDescent="0.2">
      <c r="A8" s="124"/>
      <c r="B8" s="124"/>
      <c r="C8" s="124"/>
      <c r="D8" s="52" t="s">
        <v>48</v>
      </c>
      <c r="E8" s="52" t="s">
        <v>22</v>
      </c>
      <c r="F8" s="52" t="s">
        <v>23</v>
      </c>
      <c r="G8" s="125"/>
      <c r="H8" s="125"/>
      <c r="I8" s="125"/>
      <c r="J8" s="127"/>
      <c r="K8" s="52" t="s">
        <v>24</v>
      </c>
      <c r="L8" s="52" t="s">
        <v>25</v>
      </c>
      <c r="M8" s="52" t="s">
        <v>26</v>
      </c>
      <c r="N8" s="33" t="s">
        <v>27</v>
      </c>
      <c r="O8" s="52" t="s">
        <v>28</v>
      </c>
      <c r="P8" s="52" t="s">
        <v>29</v>
      </c>
      <c r="Q8" s="125"/>
      <c r="R8" s="131"/>
      <c r="S8" s="34" t="s">
        <v>30</v>
      </c>
      <c r="T8" s="34" t="s">
        <v>31</v>
      </c>
      <c r="U8" s="34" t="s">
        <v>32</v>
      </c>
      <c r="V8" s="125"/>
      <c r="W8" s="125"/>
      <c r="X8" s="52" t="s">
        <v>33</v>
      </c>
      <c r="Y8" s="52" t="s">
        <v>34</v>
      </c>
      <c r="Z8" s="52" t="s">
        <v>35</v>
      </c>
    </row>
    <row r="9" spans="1:28" x14ac:dyDescent="0.2">
      <c r="A9" s="124"/>
      <c r="B9" s="124"/>
      <c r="C9" s="51" t="s">
        <v>36</v>
      </c>
      <c r="D9" s="51" t="s">
        <v>36</v>
      </c>
      <c r="E9" s="51" t="s">
        <v>36</v>
      </c>
      <c r="F9" s="51" t="s">
        <v>36</v>
      </c>
      <c r="G9" s="51" t="s">
        <v>36</v>
      </c>
      <c r="H9" s="51" t="s">
        <v>36</v>
      </c>
      <c r="I9" s="51" t="s">
        <v>3</v>
      </c>
      <c r="J9" s="39" t="s">
        <v>3</v>
      </c>
      <c r="K9" s="51" t="s">
        <v>3</v>
      </c>
      <c r="L9" s="51" t="s">
        <v>3</v>
      </c>
      <c r="M9" s="51" t="s">
        <v>3</v>
      </c>
      <c r="N9" s="35" t="s">
        <v>37</v>
      </c>
      <c r="O9" s="51" t="s">
        <v>37</v>
      </c>
      <c r="P9" s="51" t="s">
        <v>37</v>
      </c>
      <c r="Q9" s="51" t="s">
        <v>37</v>
      </c>
      <c r="R9" s="51" t="s">
        <v>3</v>
      </c>
      <c r="S9" s="51" t="s">
        <v>3</v>
      </c>
      <c r="T9" s="51" t="s">
        <v>3</v>
      </c>
      <c r="U9" s="51" t="s">
        <v>3</v>
      </c>
      <c r="V9" s="51" t="s">
        <v>3</v>
      </c>
      <c r="W9" s="51" t="s">
        <v>3</v>
      </c>
      <c r="X9" s="51" t="s">
        <v>3</v>
      </c>
      <c r="Y9" s="51" t="s">
        <v>3</v>
      </c>
      <c r="Z9" s="51" t="s">
        <v>3</v>
      </c>
    </row>
    <row r="10" spans="1:28" x14ac:dyDescent="0.2">
      <c r="A10" s="51">
        <v>1</v>
      </c>
      <c r="B10" s="51">
        <v>2</v>
      </c>
      <c r="C10" s="51">
        <v>3</v>
      </c>
      <c r="D10" s="51">
        <v>4</v>
      </c>
      <c r="E10" s="51">
        <v>5</v>
      </c>
      <c r="F10" s="51">
        <v>6</v>
      </c>
      <c r="G10" s="51">
        <v>7</v>
      </c>
      <c r="H10" s="51">
        <v>8</v>
      </c>
      <c r="I10" s="51">
        <v>9</v>
      </c>
      <c r="J10" s="39">
        <v>10</v>
      </c>
      <c r="K10" s="51">
        <v>11</v>
      </c>
      <c r="L10" s="51">
        <v>12</v>
      </c>
      <c r="M10" s="51">
        <v>13</v>
      </c>
      <c r="N10" s="35">
        <v>14</v>
      </c>
      <c r="O10" s="51">
        <v>15</v>
      </c>
      <c r="P10" s="51">
        <v>16</v>
      </c>
      <c r="Q10" s="51">
        <v>17</v>
      </c>
      <c r="R10" s="51">
        <v>18</v>
      </c>
      <c r="S10" s="51">
        <v>19</v>
      </c>
      <c r="T10" s="51">
        <v>20</v>
      </c>
      <c r="U10" s="51">
        <v>21</v>
      </c>
      <c r="V10" s="51">
        <v>22</v>
      </c>
      <c r="W10" s="51">
        <v>23</v>
      </c>
      <c r="X10" s="51">
        <v>24</v>
      </c>
      <c r="Y10" s="51">
        <v>25</v>
      </c>
      <c r="Z10" s="51">
        <v>26</v>
      </c>
    </row>
    <row r="11" spans="1:28" ht="37.9" customHeight="1" x14ac:dyDescent="0.2">
      <c r="A11" s="121" t="s">
        <v>133</v>
      </c>
      <c r="B11" s="121"/>
      <c r="C11" s="79"/>
      <c r="D11" s="79"/>
      <c r="E11" s="80"/>
      <c r="F11" s="80"/>
      <c r="G11" s="81"/>
      <c r="H11" s="81"/>
      <c r="I11" s="80"/>
      <c r="J11" s="82"/>
      <c r="K11" s="82"/>
      <c r="L11" s="82"/>
      <c r="M11" s="82"/>
      <c r="N11" s="82"/>
      <c r="O11" s="83"/>
      <c r="P11" s="83"/>
      <c r="Q11" s="84"/>
      <c r="R11" s="84"/>
      <c r="S11" s="84"/>
      <c r="T11" s="84"/>
      <c r="U11" s="82"/>
      <c r="V11" s="85">
        <v>1229800</v>
      </c>
      <c r="W11" s="85">
        <v>20860834</v>
      </c>
      <c r="X11" s="84">
        <v>20860834</v>
      </c>
      <c r="Y11" s="84"/>
      <c r="Z11" s="84"/>
    </row>
    <row r="12" spans="1:28" ht="12" customHeight="1" x14ac:dyDescent="0.2">
      <c r="A12" s="121" t="s">
        <v>130</v>
      </c>
      <c r="B12" s="121"/>
      <c r="C12" s="79">
        <v>97655.079999999987</v>
      </c>
      <c r="D12" s="80">
        <v>97655.079999999987</v>
      </c>
      <c r="E12" s="80"/>
      <c r="F12" s="80"/>
      <c r="G12" s="81"/>
      <c r="H12" s="81"/>
      <c r="I12" s="80">
        <v>6.3</v>
      </c>
      <c r="J12" s="82">
        <v>615227</v>
      </c>
      <c r="K12" s="82">
        <v>615227</v>
      </c>
      <c r="L12" s="82"/>
      <c r="M12" s="82"/>
      <c r="N12" s="83">
        <v>93.3</v>
      </c>
      <c r="O12" s="83"/>
      <c r="P12" s="83"/>
      <c r="Q12" s="82">
        <v>95</v>
      </c>
      <c r="R12" s="82"/>
      <c r="S12" s="84"/>
      <c r="T12" s="84"/>
      <c r="U12" s="82"/>
      <c r="V12" s="86">
        <v>540992</v>
      </c>
      <c r="W12" s="82">
        <v>7084670</v>
      </c>
      <c r="X12" s="82">
        <v>7084670</v>
      </c>
      <c r="Y12" s="82"/>
      <c r="Z12" s="84"/>
    </row>
    <row r="13" spans="1:28" ht="12" customHeight="1" x14ac:dyDescent="0.2">
      <c r="A13" s="121" t="s">
        <v>131</v>
      </c>
      <c r="B13" s="121"/>
      <c r="C13" s="79">
        <v>97655.079999999987</v>
      </c>
      <c r="D13" s="80">
        <v>97655.079999999987</v>
      </c>
      <c r="E13" s="80"/>
      <c r="F13" s="80"/>
      <c r="G13" s="81"/>
      <c r="H13" s="81"/>
      <c r="I13" s="80">
        <v>6.3</v>
      </c>
      <c r="J13" s="82">
        <v>615227</v>
      </c>
      <c r="K13" s="82">
        <v>615227</v>
      </c>
      <c r="L13" s="82"/>
      <c r="M13" s="82"/>
      <c r="N13" s="83">
        <v>93.3</v>
      </c>
      <c r="O13" s="83"/>
      <c r="P13" s="83"/>
      <c r="Q13" s="82">
        <v>95</v>
      </c>
      <c r="R13" s="87"/>
      <c r="S13" s="87"/>
      <c r="T13" s="87"/>
      <c r="U13" s="87"/>
      <c r="V13" s="88">
        <v>344404</v>
      </c>
      <c r="W13" s="89">
        <v>6888082</v>
      </c>
      <c r="X13" s="88">
        <v>6888082</v>
      </c>
      <c r="Y13" s="90"/>
      <c r="Z13" s="87"/>
    </row>
    <row r="14" spans="1:28" ht="12" customHeight="1" x14ac:dyDescent="0.2">
      <c r="A14" s="121" t="s">
        <v>132</v>
      </c>
      <c r="B14" s="121"/>
      <c r="C14" s="79">
        <v>97655.079999999987</v>
      </c>
      <c r="D14" s="80">
        <v>97655.079999999987</v>
      </c>
      <c r="E14" s="80"/>
      <c r="F14" s="80"/>
      <c r="G14" s="81"/>
      <c r="H14" s="81"/>
      <c r="I14" s="80">
        <v>6.3</v>
      </c>
      <c r="J14" s="82">
        <v>615227</v>
      </c>
      <c r="K14" s="82">
        <v>615227</v>
      </c>
      <c r="L14" s="82"/>
      <c r="M14" s="82"/>
      <c r="N14" s="83">
        <v>93.3</v>
      </c>
      <c r="O14" s="83"/>
      <c r="P14" s="83"/>
      <c r="Q14" s="82">
        <v>95</v>
      </c>
      <c r="R14" s="87"/>
      <c r="S14" s="87"/>
      <c r="T14" s="87"/>
      <c r="U14" s="87"/>
      <c r="V14" s="88">
        <v>344404</v>
      </c>
      <c r="W14" s="89">
        <v>6888082</v>
      </c>
      <c r="X14" s="88">
        <v>6888082</v>
      </c>
      <c r="Y14" s="90"/>
      <c r="Z14" s="87"/>
    </row>
  </sheetData>
  <customSheetViews>
    <customSheetView guid="{4A8DFC92-9EFC-4DFF-A295-D9436CC66CD9}" scale="90" showPageBreaks="1" fitToPage="1" hiddenColumns="1" view="pageBreakPreview" topLeftCell="A4">
      <pane ySplit="6" topLeftCell="A10" activePane="bottomLeft" state="frozen"/>
      <selection pane="bottomLeft" activeCell="A5" sqref="A1:Z1048576"/>
      <pageMargins left="0.19685039370078741" right="0.19685039370078741" top="0.59055118110236227" bottom="0.19685039370078741" header="0.31496062992125984" footer="0"/>
      <pageSetup paperSize="9" scale="46" fitToHeight="3" orientation="landscape" r:id="rId1"/>
      <headerFooter>
        <oddHeader>&amp;C&amp;P</oddHeader>
      </headerFooter>
    </customSheetView>
    <customSheetView guid="{C7B8E901-A074-42B4-AEE1-26FFFE50BAA0}" scale="90" showPageBreaks="1" fitToPage="1" hiddenColumns="1" view="pageBreakPreview" topLeftCell="M4">
      <pane ySplit="6" topLeftCell="A10" activePane="bottomLeft" state="frozen"/>
      <selection pane="bottomLeft" activeCell="A5" sqref="A1:Z1048576"/>
      <pageMargins left="0.19685039370078741" right="0.19685039370078741" top="0.59055118110236227" bottom="0.19685039370078741" header="0.31496062992125984" footer="0"/>
      <pageSetup paperSize="9" scale="46" fitToHeight="3" orientation="landscape" r:id="rId2"/>
      <headerFooter>
        <oddHeader>&amp;C&amp;P</oddHeader>
      </headerFooter>
    </customSheetView>
    <customSheetView guid="{81CA61EB-8C68-4259-A50A-8C06B9A2A8F3}" showPageBreaks="1" fitToPage="1" hiddenColumns="1" view="pageBreakPreview" topLeftCell="I232">
      <selection activeCell="S256" sqref="S256"/>
      <pageMargins left="0.19685039370078741" right="0.19685039370078741" top="0.59055118110236227" bottom="0.19685039370078741" header="0.31496062992125984" footer="0"/>
      <pageSetup paperSize="9" scale="46" fitToHeight="3" orientation="landscape" r:id="rId3"/>
      <headerFooter>
        <oddHeader>&amp;C&amp;P</oddHeader>
      </headerFooter>
    </customSheetView>
  </customSheetViews>
  <mergeCells count="30">
    <mergeCell ref="W1:Y1"/>
    <mergeCell ref="Z1:AB1"/>
    <mergeCell ref="C7:C8"/>
    <mergeCell ref="D7:F7"/>
    <mergeCell ref="J7:J8"/>
    <mergeCell ref="K7:M7"/>
    <mergeCell ref="N7:P7"/>
    <mergeCell ref="R7:R8"/>
    <mergeCell ref="S7:U7"/>
    <mergeCell ref="W7:W8"/>
    <mergeCell ref="A2:Z2"/>
    <mergeCell ref="Y3:Z3"/>
    <mergeCell ref="A4:Z4"/>
    <mergeCell ref="A6:A9"/>
    <mergeCell ref="B6:B9"/>
    <mergeCell ref="C6:F6"/>
    <mergeCell ref="G6:G8"/>
    <mergeCell ref="H6:H8"/>
    <mergeCell ref="I6:I8"/>
    <mergeCell ref="J6:M6"/>
    <mergeCell ref="Q6:Q8"/>
    <mergeCell ref="N6:P6"/>
    <mergeCell ref="R6:U6"/>
    <mergeCell ref="V6:V8"/>
    <mergeCell ref="W6:Z6"/>
    <mergeCell ref="A14:B14"/>
    <mergeCell ref="A11:B11"/>
    <mergeCell ref="A12:B12"/>
    <mergeCell ref="A13:B13"/>
    <mergeCell ref="X7:Z7"/>
  </mergeCells>
  <pageMargins left="0.19685039370078741" right="0.19685039370078741" top="0" bottom="0" header="0" footer="0"/>
  <pageSetup paperSize="9" scale="32" fitToHeight="3" orientation="landscape" r:id="rId4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zoomScale="85" zoomScaleNormal="85" workbookViewId="0">
      <selection activeCell="F3" sqref="F3:F7"/>
    </sheetView>
  </sheetViews>
  <sheetFormatPr defaultColWidth="9.140625" defaultRowHeight="12" x14ac:dyDescent="0.2"/>
  <cols>
    <col min="1" max="1" width="6.42578125" style="71" customWidth="1"/>
    <col min="2" max="2" width="47.140625" style="72" customWidth="1"/>
    <col min="3" max="3" width="6.85546875" style="73" customWidth="1"/>
    <col min="4" max="4" width="12.28515625" style="73" customWidth="1"/>
    <col min="5" max="5" width="12.5703125" style="73" customWidth="1"/>
    <col min="6" max="8" width="8" style="73" customWidth="1"/>
    <col min="9" max="9" width="12.140625" style="74" customWidth="1"/>
    <col min="10" max="10" width="13.5703125" style="74" customWidth="1"/>
    <col min="11" max="11" width="13.7109375" style="74" customWidth="1"/>
    <col min="12" max="12" width="9.85546875" style="74" customWidth="1"/>
    <col min="13" max="13" width="15.5703125" style="74" customWidth="1"/>
    <col min="14" max="14" width="12.28515625" style="75" customWidth="1"/>
    <col min="15" max="15" width="16.28515625" style="98" customWidth="1"/>
    <col min="16" max="16" width="12.42578125" style="98" customWidth="1"/>
    <col min="17" max="17" width="12.28515625" style="98" customWidth="1"/>
    <col min="18" max="18" width="8.28515625" style="98" customWidth="1"/>
    <col min="19" max="19" width="16.42578125" style="98" customWidth="1"/>
    <col min="20" max="20" width="16.28515625" style="99" customWidth="1"/>
    <col min="21" max="21" width="16.28515625" style="1" customWidth="1"/>
    <col min="22" max="22" width="14.5703125" style="1" customWidth="1"/>
    <col min="23" max="23" width="23.28515625" style="1" customWidth="1"/>
    <col min="24" max="24" width="17.140625" style="73" customWidth="1"/>
    <col min="25" max="25" width="16.42578125" style="73" customWidth="1"/>
    <col min="26" max="26" width="14.7109375" style="3" bestFit="1" customWidth="1"/>
    <col min="27" max="27" width="24.140625" style="3" customWidth="1"/>
    <col min="28" max="16384" width="9.140625" style="3"/>
  </cols>
  <sheetData>
    <row r="1" spans="1:25" x14ac:dyDescent="0.2">
      <c r="Y1" s="73" t="s">
        <v>50</v>
      </c>
    </row>
    <row r="2" spans="1:25" x14ac:dyDescent="0.2">
      <c r="A2" s="135" t="s">
        <v>150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</row>
    <row r="3" spans="1:25" x14ac:dyDescent="0.2">
      <c r="A3" s="136" t="s">
        <v>51</v>
      </c>
      <c r="B3" s="137" t="s">
        <v>52</v>
      </c>
      <c r="C3" s="133" t="s">
        <v>53</v>
      </c>
      <c r="D3" s="133" t="s">
        <v>54</v>
      </c>
      <c r="E3" s="133" t="s">
        <v>153</v>
      </c>
      <c r="F3" s="133" t="s">
        <v>55</v>
      </c>
      <c r="G3" s="133" t="s">
        <v>56</v>
      </c>
      <c r="H3" s="133" t="s">
        <v>57</v>
      </c>
      <c r="I3" s="140" t="s">
        <v>58</v>
      </c>
      <c r="J3" s="141" t="s">
        <v>59</v>
      </c>
      <c r="K3" s="142"/>
      <c r="L3" s="142"/>
      <c r="M3" s="143"/>
      <c r="N3" s="133" t="s">
        <v>60</v>
      </c>
      <c r="O3" s="134" t="s">
        <v>61</v>
      </c>
      <c r="P3" s="134"/>
      <c r="Q3" s="134"/>
      <c r="R3" s="134"/>
      <c r="S3" s="134"/>
      <c r="T3" s="133" t="s">
        <v>62</v>
      </c>
      <c r="U3" s="133"/>
      <c r="V3" s="133"/>
      <c r="W3" s="133"/>
      <c r="X3" s="133"/>
      <c r="Y3" s="133" t="s">
        <v>63</v>
      </c>
    </row>
    <row r="4" spans="1:25" x14ac:dyDescent="0.2">
      <c r="A4" s="136"/>
      <c r="B4" s="138"/>
      <c r="C4" s="133"/>
      <c r="D4" s="133"/>
      <c r="E4" s="133"/>
      <c r="F4" s="133"/>
      <c r="G4" s="133"/>
      <c r="H4" s="133"/>
      <c r="I4" s="140"/>
      <c r="J4" s="140" t="s">
        <v>64</v>
      </c>
      <c r="K4" s="140" t="s">
        <v>65</v>
      </c>
      <c r="L4" s="140" t="s">
        <v>66</v>
      </c>
      <c r="M4" s="140" t="s">
        <v>67</v>
      </c>
      <c r="N4" s="133"/>
      <c r="O4" s="134" t="s">
        <v>64</v>
      </c>
      <c r="P4" s="134" t="s">
        <v>68</v>
      </c>
      <c r="Q4" s="134"/>
      <c r="R4" s="134"/>
      <c r="S4" s="134"/>
      <c r="T4" s="134" t="s">
        <v>64</v>
      </c>
      <c r="U4" s="133" t="s">
        <v>68</v>
      </c>
      <c r="V4" s="133"/>
      <c r="W4" s="133"/>
      <c r="X4" s="133"/>
      <c r="Y4" s="133"/>
    </row>
    <row r="5" spans="1:25" x14ac:dyDescent="0.2">
      <c r="A5" s="136"/>
      <c r="B5" s="138"/>
      <c r="C5" s="133"/>
      <c r="D5" s="133"/>
      <c r="E5" s="133"/>
      <c r="F5" s="133"/>
      <c r="G5" s="133"/>
      <c r="H5" s="133"/>
      <c r="I5" s="140"/>
      <c r="J5" s="140"/>
      <c r="K5" s="140"/>
      <c r="L5" s="140"/>
      <c r="M5" s="140"/>
      <c r="N5" s="133"/>
      <c r="O5" s="134"/>
      <c r="P5" s="134" t="s">
        <v>69</v>
      </c>
      <c r="Q5" s="134" t="s">
        <v>70</v>
      </c>
      <c r="R5" s="134" t="s">
        <v>71</v>
      </c>
      <c r="S5" s="134" t="s">
        <v>72</v>
      </c>
      <c r="T5" s="134"/>
      <c r="U5" s="132" t="s">
        <v>73</v>
      </c>
      <c r="V5" s="132" t="s">
        <v>74</v>
      </c>
      <c r="W5" s="132" t="s">
        <v>75</v>
      </c>
      <c r="X5" s="133" t="s">
        <v>76</v>
      </c>
      <c r="Y5" s="133"/>
    </row>
    <row r="6" spans="1:25" ht="78.75" customHeight="1" x14ac:dyDescent="0.2">
      <c r="A6" s="136"/>
      <c r="B6" s="138"/>
      <c r="C6" s="133"/>
      <c r="D6" s="133"/>
      <c r="E6" s="133"/>
      <c r="F6" s="133"/>
      <c r="G6" s="133"/>
      <c r="H6" s="133"/>
      <c r="I6" s="140"/>
      <c r="J6" s="140"/>
      <c r="K6" s="140"/>
      <c r="L6" s="140"/>
      <c r="M6" s="140"/>
      <c r="N6" s="133"/>
      <c r="O6" s="134"/>
      <c r="P6" s="134"/>
      <c r="Q6" s="134"/>
      <c r="R6" s="134"/>
      <c r="S6" s="134"/>
      <c r="T6" s="134"/>
      <c r="U6" s="132"/>
      <c r="V6" s="132"/>
      <c r="W6" s="132"/>
      <c r="X6" s="133"/>
      <c r="Y6" s="133"/>
    </row>
    <row r="7" spans="1:25" ht="26.25" customHeight="1" x14ac:dyDescent="0.2">
      <c r="A7" s="136"/>
      <c r="B7" s="139"/>
      <c r="C7" s="133"/>
      <c r="D7" s="133"/>
      <c r="E7" s="133"/>
      <c r="F7" s="133"/>
      <c r="G7" s="133"/>
      <c r="H7" s="133"/>
      <c r="I7" s="140" t="s">
        <v>77</v>
      </c>
      <c r="J7" s="104" t="s">
        <v>77</v>
      </c>
      <c r="K7" s="104" t="s">
        <v>77</v>
      </c>
      <c r="L7" s="104" t="s">
        <v>77</v>
      </c>
      <c r="M7" s="104" t="s">
        <v>77</v>
      </c>
      <c r="N7" s="76" t="s">
        <v>78</v>
      </c>
      <c r="O7" s="103" t="s">
        <v>3</v>
      </c>
      <c r="P7" s="103" t="s">
        <v>3</v>
      </c>
      <c r="Q7" s="103" t="s">
        <v>3</v>
      </c>
      <c r="R7" s="103" t="s">
        <v>3</v>
      </c>
      <c r="S7" s="103" t="s">
        <v>3</v>
      </c>
      <c r="T7" s="103" t="s">
        <v>3</v>
      </c>
      <c r="U7" s="101" t="s">
        <v>3</v>
      </c>
      <c r="V7" s="101" t="s">
        <v>3</v>
      </c>
      <c r="W7" s="101" t="s">
        <v>3</v>
      </c>
      <c r="X7" s="102" t="s">
        <v>3</v>
      </c>
      <c r="Y7" s="14" t="s">
        <v>79</v>
      </c>
    </row>
    <row r="8" spans="1:25" x14ac:dyDescent="0.2">
      <c r="A8" s="77">
        <v>1</v>
      </c>
      <c r="B8" s="2">
        <f t="shared" ref="B8:X8" si="0">A8+1</f>
        <v>2</v>
      </c>
      <c r="C8" s="2">
        <f t="shared" si="0"/>
        <v>3</v>
      </c>
      <c r="D8" s="2">
        <f t="shared" si="0"/>
        <v>4</v>
      </c>
      <c r="E8" s="2">
        <f t="shared" si="0"/>
        <v>5</v>
      </c>
      <c r="F8" s="2">
        <f t="shared" si="0"/>
        <v>6</v>
      </c>
      <c r="G8" s="2">
        <f t="shared" si="0"/>
        <v>7</v>
      </c>
      <c r="H8" s="2">
        <f t="shared" si="0"/>
        <v>8</v>
      </c>
      <c r="I8" s="2">
        <f t="shared" ref="I8" si="1">H8+1</f>
        <v>9</v>
      </c>
      <c r="J8" s="2">
        <f t="shared" ref="J8" si="2">I8+1</f>
        <v>10</v>
      </c>
      <c r="K8" s="2">
        <f t="shared" ref="K8" si="3">J8+1</f>
        <v>11</v>
      </c>
      <c r="L8" s="2">
        <f t="shared" ref="L8" si="4">K8+1</f>
        <v>12</v>
      </c>
      <c r="M8" s="2">
        <f t="shared" ref="M8" si="5">L8+1</f>
        <v>13</v>
      </c>
      <c r="N8" s="2">
        <f t="shared" si="0"/>
        <v>14</v>
      </c>
      <c r="O8" s="20">
        <f t="shared" si="0"/>
        <v>15</v>
      </c>
      <c r="P8" s="20">
        <f t="shared" si="0"/>
        <v>16</v>
      </c>
      <c r="Q8" s="20">
        <f t="shared" si="0"/>
        <v>17</v>
      </c>
      <c r="R8" s="20">
        <f t="shared" si="0"/>
        <v>18</v>
      </c>
      <c r="S8" s="20">
        <f t="shared" si="0"/>
        <v>19</v>
      </c>
      <c r="T8" s="20">
        <f t="shared" si="0"/>
        <v>20</v>
      </c>
      <c r="U8" s="20">
        <f t="shared" si="0"/>
        <v>21</v>
      </c>
      <c r="V8" s="20">
        <f t="shared" si="0"/>
        <v>22</v>
      </c>
      <c r="W8" s="20">
        <f t="shared" si="0"/>
        <v>23</v>
      </c>
      <c r="X8" s="2">
        <f t="shared" si="0"/>
        <v>24</v>
      </c>
      <c r="Y8" s="2">
        <v>25</v>
      </c>
    </row>
    <row r="9" spans="1:25" s="10" customFormat="1" x14ac:dyDescent="0.2">
      <c r="A9" s="67" t="s">
        <v>47</v>
      </c>
      <c r="B9" s="93"/>
      <c r="C9" s="94" t="s">
        <v>80</v>
      </c>
      <c r="D9" s="95" t="s">
        <v>80</v>
      </c>
      <c r="E9" s="9" t="s">
        <v>80</v>
      </c>
      <c r="F9" s="94" t="s">
        <v>80</v>
      </c>
      <c r="G9" s="94" t="s">
        <v>80</v>
      </c>
      <c r="H9" s="94" t="s">
        <v>80</v>
      </c>
      <c r="I9" s="96">
        <f>I10+I15+I21</f>
        <v>6880.26</v>
      </c>
      <c r="J9" s="96">
        <f t="shared" ref="J9:W9" si="6">J10+J15+J21</f>
        <v>5992.5399999999991</v>
      </c>
      <c r="K9" s="96">
        <f t="shared" si="6"/>
        <v>5992.84</v>
      </c>
      <c r="L9" s="11"/>
      <c r="M9" s="12">
        <f t="shared" si="6"/>
        <v>5992.8000000000011</v>
      </c>
      <c r="N9" s="19">
        <f t="shared" si="6"/>
        <v>267</v>
      </c>
      <c r="O9" s="119">
        <f t="shared" si="6"/>
        <v>17647458</v>
      </c>
      <c r="P9" s="13"/>
      <c r="Q9" s="13"/>
      <c r="R9" s="13"/>
      <c r="S9" s="119">
        <f t="shared" si="6"/>
        <v>17647458</v>
      </c>
      <c r="T9" s="8">
        <f t="shared" si="6"/>
        <v>17647458</v>
      </c>
      <c r="U9" s="8">
        <f t="shared" si="6"/>
        <v>16436717</v>
      </c>
      <c r="V9" s="8">
        <f t="shared" si="6"/>
        <v>858996</v>
      </c>
      <c r="W9" s="8">
        <f t="shared" si="6"/>
        <v>351745</v>
      </c>
      <c r="X9" s="91"/>
      <c r="Y9" s="97"/>
    </row>
    <row r="10" spans="1:25" s="10" customFormat="1" x14ac:dyDescent="0.2">
      <c r="A10" s="67" t="s">
        <v>134</v>
      </c>
      <c r="B10" s="93"/>
      <c r="C10" s="94" t="s">
        <v>80</v>
      </c>
      <c r="D10" s="95" t="s">
        <v>80</v>
      </c>
      <c r="E10" s="9" t="s">
        <v>80</v>
      </c>
      <c r="F10" s="94" t="s">
        <v>80</v>
      </c>
      <c r="G10" s="94" t="s">
        <v>80</v>
      </c>
      <c r="H10" s="94" t="s">
        <v>80</v>
      </c>
      <c r="I10" s="96">
        <f>I11+I12+I13+I14</f>
        <v>1623.09</v>
      </c>
      <c r="J10" s="96">
        <f t="shared" ref="J10:W10" si="7">J11+J12+J13+J14</f>
        <v>1421.1</v>
      </c>
      <c r="K10" s="96">
        <f t="shared" si="7"/>
        <v>1421.4</v>
      </c>
      <c r="L10" s="11"/>
      <c r="M10" s="12">
        <f t="shared" si="7"/>
        <v>1421.4</v>
      </c>
      <c r="N10" s="19">
        <f t="shared" si="7"/>
        <v>75</v>
      </c>
      <c r="O10" s="119">
        <f t="shared" si="7"/>
        <v>3643439</v>
      </c>
      <c r="P10" s="13"/>
      <c r="Q10" s="13"/>
      <c r="R10" s="13"/>
      <c r="S10" s="119">
        <f t="shared" si="7"/>
        <v>3643439</v>
      </c>
      <c r="T10" s="8">
        <f t="shared" si="7"/>
        <v>3643439</v>
      </c>
      <c r="U10" s="8">
        <f t="shared" si="7"/>
        <v>3462827</v>
      </c>
      <c r="V10" s="8">
        <f t="shared" si="7"/>
        <v>106508</v>
      </c>
      <c r="W10" s="8">
        <f t="shared" si="7"/>
        <v>74104</v>
      </c>
      <c r="X10" s="91"/>
      <c r="Y10" s="97"/>
    </row>
    <row r="11" spans="1:25" x14ac:dyDescent="0.2">
      <c r="A11" s="66" t="s">
        <v>137</v>
      </c>
      <c r="B11" s="26" t="s">
        <v>89</v>
      </c>
      <c r="C11" s="38">
        <v>1962</v>
      </c>
      <c r="D11" s="100" t="s">
        <v>81</v>
      </c>
      <c r="E11" s="15" t="s">
        <v>82</v>
      </c>
      <c r="F11" s="38" t="s">
        <v>83</v>
      </c>
      <c r="G11" s="38">
        <v>2</v>
      </c>
      <c r="H11" s="38">
        <v>1</v>
      </c>
      <c r="I11" s="18">
        <v>371.7</v>
      </c>
      <c r="J11" s="18">
        <v>323</v>
      </c>
      <c r="K11" s="18">
        <v>323.3</v>
      </c>
      <c r="L11" s="24"/>
      <c r="M11" s="16">
        <v>323.3</v>
      </c>
      <c r="N11" s="23">
        <v>18</v>
      </c>
      <c r="O11" s="120">
        <v>1005843</v>
      </c>
      <c r="P11" s="6"/>
      <c r="Q11" s="6"/>
      <c r="R11" s="6"/>
      <c r="S11" s="120">
        <v>1005843</v>
      </c>
      <c r="T11" s="7">
        <v>1005843</v>
      </c>
      <c r="U11" s="7">
        <v>984769</v>
      </c>
      <c r="V11" s="7"/>
      <c r="W11" s="7">
        <v>21074</v>
      </c>
      <c r="X11" s="14"/>
      <c r="Y11" s="92">
        <v>44166</v>
      </c>
    </row>
    <row r="12" spans="1:25" x14ac:dyDescent="0.2">
      <c r="A12" s="66" t="s">
        <v>138</v>
      </c>
      <c r="B12" s="26" t="s">
        <v>90</v>
      </c>
      <c r="C12" s="38">
        <v>1961</v>
      </c>
      <c r="D12" s="100" t="s">
        <v>91</v>
      </c>
      <c r="E12" s="15" t="s">
        <v>82</v>
      </c>
      <c r="F12" s="38" t="s">
        <v>83</v>
      </c>
      <c r="G12" s="38">
        <v>2</v>
      </c>
      <c r="H12" s="38">
        <v>1</v>
      </c>
      <c r="I12" s="18">
        <v>333.9</v>
      </c>
      <c r="J12" s="18">
        <v>300.3</v>
      </c>
      <c r="K12" s="18">
        <v>300.3</v>
      </c>
      <c r="L12" s="24"/>
      <c r="M12" s="16">
        <v>300.3</v>
      </c>
      <c r="N12" s="23">
        <v>18</v>
      </c>
      <c r="O12" s="120">
        <v>881399</v>
      </c>
      <c r="P12" s="6"/>
      <c r="Q12" s="6"/>
      <c r="R12" s="6"/>
      <c r="S12" s="120">
        <v>881399</v>
      </c>
      <c r="T12" s="7">
        <v>881399</v>
      </c>
      <c r="U12" s="7">
        <v>851046</v>
      </c>
      <c r="V12" s="7">
        <v>12141</v>
      </c>
      <c r="W12" s="7">
        <v>18212</v>
      </c>
      <c r="X12" s="14"/>
      <c r="Y12" s="92">
        <v>44166</v>
      </c>
    </row>
    <row r="13" spans="1:25" x14ac:dyDescent="0.2">
      <c r="A13" s="66" t="s">
        <v>139</v>
      </c>
      <c r="B13" s="26" t="s">
        <v>92</v>
      </c>
      <c r="C13" s="38">
        <v>1966</v>
      </c>
      <c r="D13" s="100" t="s">
        <v>91</v>
      </c>
      <c r="E13" s="15" t="s">
        <v>82</v>
      </c>
      <c r="F13" s="38" t="s">
        <v>83</v>
      </c>
      <c r="G13" s="38">
        <v>2</v>
      </c>
      <c r="H13" s="38">
        <v>2</v>
      </c>
      <c r="I13" s="18">
        <v>544.99</v>
      </c>
      <c r="J13" s="18">
        <v>473.9</v>
      </c>
      <c r="K13" s="18">
        <v>473.9</v>
      </c>
      <c r="L13" s="24"/>
      <c r="M13" s="16">
        <v>473.9</v>
      </c>
      <c r="N13" s="23">
        <v>22</v>
      </c>
      <c r="O13" s="120">
        <v>1530250</v>
      </c>
      <c r="P13" s="6"/>
      <c r="Q13" s="6"/>
      <c r="R13" s="6"/>
      <c r="S13" s="120">
        <v>1530250</v>
      </c>
      <c r="T13" s="7">
        <v>1530250</v>
      </c>
      <c r="U13" s="7">
        <v>1417686</v>
      </c>
      <c r="V13" s="7">
        <v>82226</v>
      </c>
      <c r="W13" s="7">
        <v>30338</v>
      </c>
      <c r="X13" s="14"/>
      <c r="Y13" s="92">
        <v>44166</v>
      </c>
    </row>
    <row r="14" spans="1:25" x14ac:dyDescent="0.2">
      <c r="A14" s="66" t="s">
        <v>140</v>
      </c>
      <c r="B14" s="26" t="s">
        <v>93</v>
      </c>
      <c r="C14" s="38">
        <v>1965</v>
      </c>
      <c r="D14" s="100" t="s">
        <v>91</v>
      </c>
      <c r="E14" s="15" t="s">
        <v>82</v>
      </c>
      <c r="F14" s="38" t="s">
        <v>83</v>
      </c>
      <c r="G14" s="38">
        <v>2</v>
      </c>
      <c r="H14" s="38">
        <v>1</v>
      </c>
      <c r="I14" s="18">
        <v>372.5</v>
      </c>
      <c r="J14" s="18">
        <v>323.89999999999998</v>
      </c>
      <c r="K14" s="18">
        <v>323.89999999999998</v>
      </c>
      <c r="L14" s="24"/>
      <c r="M14" s="16">
        <v>323.89999999999998</v>
      </c>
      <c r="N14" s="23">
        <v>17</v>
      </c>
      <c r="O14" s="120">
        <v>225947</v>
      </c>
      <c r="P14" s="6"/>
      <c r="Q14" s="6"/>
      <c r="R14" s="6"/>
      <c r="S14" s="120">
        <v>225947</v>
      </c>
      <c r="T14" s="7">
        <v>225947</v>
      </c>
      <c r="U14" s="7">
        <v>209326</v>
      </c>
      <c r="V14" s="7">
        <v>12141</v>
      </c>
      <c r="W14" s="7">
        <v>4480</v>
      </c>
      <c r="X14" s="14"/>
      <c r="Y14" s="92">
        <v>44166</v>
      </c>
    </row>
    <row r="15" spans="1:25" s="10" customFormat="1" x14ac:dyDescent="0.2">
      <c r="A15" s="67" t="s">
        <v>87</v>
      </c>
      <c r="B15" s="93"/>
      <c r="C15" s="94" t="s">
        <v>80</v>
      </c>
      <c r="D15" s="95" t="s">
        <v>80</v>
      </c>
      <c r="E15" s="9" t="s">
        <v>80</v>
      </c>
      <c r="F15" s="94" t="s">
        <v>80</v>
      </c>
      <c r="G15" s="94" t="s">
        <v>80</v>
      </c>
      <c r="H15" s="94" t="s">
        <v>80</v>
      </c>
      <c r="I15" s="96">
        <f>I16+I17+I18+I20</f>
        <v>3366.41</v>
      </c>
      <c r="J15" s="96">
        <f t="shared" ref="J15:N15" si="8">J16+J17+J18+J20</f>
        <v>2927.3</v>
      </c>
      <c r="K15" s="96">
        <f t="shared" si="8"/>
        <v>2927.3</v>
      </c>
      <c r="L15" s="11"/>
      <c r="M15" s="12">
        <f t="shared" si="8"/>
        <v>2927.3</v>
      </c>
      <c r="N15" s="19">
        <f t="shared" si="8"/>
        <v>130</v>
      </c>
      <c r="O15" s="119">
        <f>SUM(O16:O20)</f>
        <v>6957115</v>
      </c>
      <c r="P15" s="13"/>
      <c r="Q15" s="13"/>
      <c r="R15" s="13"/>
      <c r="S15" s="119">
        <f t="shared" ref="S15:W15" si="9">SUM(S16:S20)</f>
        <v>6957115</v>
      </c>
      <c r="T15" s="8">
        <f t="shared" si="9"/>
        <v>6957115</v>
      </c>
      <c r="U15" s="8">
        <f t="shared" si="9"/>
        <v>6445352</v>
      </c>
      <c r="V15" s="8">
        <f t="shared" si="9"/>
        <v>373832</v>
      </c>
      <c r="W15" s="8">
        <f t="shared" si="9"/>
        <v>137931</v>
      </c>
      <c r="X15" s="91"/>
      <c r="Y15" s="97"/>
    </row>
    <row r="16" spans="1:25" x14ac:dyDescent="0.2">
      <c r="A16" s="66" t="s">
        <v>141</v>
      </c>
      <c r="B16" s="26" t="s">
        <v>94</v>
      </c>
      <c r="C16" s="38">
        <v>1978</v>
      </c>
      <c r="D16" s="100" t="s">
        <v>91</v>
      </c>
      <c r="E16" s="15" t="s">
        <v>82</v>
      </c>
      <c r="F16" s="38" t="s">
        <v>83</v>
      </c>
      <c r="G16" s="38">
        <v>2</v>
      </c>
      <c r="H16" s="38">
        <v>2</v>
      </c>
      <c r="I16" s="18">
        <v>881.25</v>
      </c>
      <c r="J16" s="18">
        <v>766.3</v>
      </c>
      <c r="K16" s="18">
        <v>766.3</v>
      </c>
      <c r="L16" s="24"/>
      <c r="M16" s="16">
        <v>766.3</v>
      </c>
      <c r="N16" s="23">
        <v>29</v>
      </c>
      <c r="O16" s="120">
        <v>4150546</v>
      </c>
      <c r="P16" s="6"/>
      <c r="Q16" s="6"/>
      <c r="R16" s="6"/>
      <c r="S16" s="120">
        <v>4150546</v>
      </c>
      <c r="T16" s="7">
        <v>4150546</v>
      </c>
      <c r="U16" s="7">
        <v>3845234</v>
      </c>
      <c r="V16" s="7">
        <v>223024</v>
      </c>
      <c r="W16" s="7">
        <v>82288</v>
      </c>
      <c r="X16" s="14"/>
      <c r="Y16" s="92">
        <v>44531</v>
      </c>
    </row>
    <row r="17" spans="1:25" x14ac:dyDescent="0.2">
      <c r="A17" s="66" t="s">
        <v>142</v>
      </c>
      <c r="B17" s="26" t="s">
        <v>95</v>
      </c>
      <c r="C17" s="38">
        <v>1980</v>
      </c>
      <c r="D17" s="100" t="s">
        <v>81</v>
      </c>
      <c r="E17" s="15" t="s">
        <v>82</v>
      </c>
      <c r="F17" s="38" t="s">
        <v>83</v>
      </c>
      <c r="G17" s="38">
        <v>2</v>
      </c>
      <c r="H17" s="38">
        <v>3</v>
      </c>
      <c r="I17" s="18">
        <v>977.73</v>
      </c>
      <c r="J17" s="18">
        <v>850.2</v>
      </c>
      <c r="K17" s="18">
        <v>850.2</v>
      </c>
      <c r="L17" s="24"/>
      <c r="M17" s="16">
        <v>850.2</v>
      </c>
      <c r="N17" s="23">
        <v>37</v>
      </c>
      <c r="O17" s="120">
        <v>358767</v>
      </c>
      <c r="P17" s="6"/>
      <c r="Q17" s="6"/>
      <c r="R17" s="6"/>
      <c r="S17" s="120">
        <v>358767</v>
      </c>
      <c r="T17" s="7">
        <v>358767</v>
      </c>
      <c r="U17" s="7">
        <v>332376</v>
      </c>
      <c r="V17" s="7">
        <v>19278</v>
      </c>
      <c r="W17" s="7">
        <v>7113</v>
      </c>
      <c r="X17" s="14"/>
      <c r="Y17" s="92">
        <v>44531</v>
      </c>
    </row>
    <row r="18" spans="1:25" x14ac:dyDescent="0.2">
      <c r="A18" s="66" t="s">
        <v>143</v>
      </c>
      <c r="B18" s="26" t="s">
        <v>96</v>
      </c>
      <c r="C18" s="38">
        <v>1980</v>
      </c>
      <c r="D18" s="100" t="s">
        <v>81</v>
      </c>
      <c r="E18" s="15" t="s">
        <v>82</v>
      </c>
      <c r="F18" s="38" t="s">
        <v>83</v>
      </c>
      <c r="G18" s="38">
        <v>2</v>
      </c>
      <c r="H18" s="38">
        <v>3</v>
      </c>
      <c r="I18" s="18">
        <v>962.44</v>
      </c>
      <c r="J18" s="18">
        <v>836.9</v>
      </c>
      <c r="K18" s="18">
        <v>836.9</v>
      </c>
      <c r="L18" s="24"/>
      <c r="M18" s="16">
        <v>836.9</v>
      </c>
      <c r="N18" s="23">
        <v>42</v>
      </c>
      <c r="O18" s="120">
        <v>358767</v>
      </c>
      <c r="P18" s="6"/>
      <c r="Q18" s="6"/>
      <c r="R18" s="6"/>
      <c r="S18" s="120">
        <v>358767</v>
      </c>
      <c r="T18" s="7">
        <v>358767</v>
      </c>
      <c r="U18" s="7">
        <v>332376</v>
      </c>
      <c r="V18" s="7">
        <v>19278</v>
      </c>
      <c r="W18" s="7">
        <v>7113</v>
      </c>
      <c r="X18" s="14"/>
      <c r="Y18" s="92">
        <v>44531</v>
      </c>
    </row>
    <row r="19" spans="1:25" x14ac:dyDescent="0.2">
      <c r="A19" s="66" t="s">
        <v>144</v>
      </c>
      <c r="B19" s="26" t="s">
        <v>93</v>
      </c>
      <c r="C19" s="38">
        <v>1965</v>
      </c>
      <c r="D19" s="100" t="s">
        <v>91</v>
      </c>
      <c r="E19" s="15" t="s">
        <v>82</v>
      </c>
      <c r="F19" s="38" t="s">
        <v>83</v>
      </c>
      <c r="G19" s="38">
        <v>2</v>
      </c>
      <c r="H19" s="38">
        <v>1</v>
      </c>
      <c r="I19" s="18">
        <v>372.5</v>
      </c>
      <c r="J19" s="18">
        <v>323.89999999999998</v>
      </c>
      <c r="K19" s="18">
        <v>323.89999999999998</v>
      </c>
      <c r="L19" s="24"/>
      <c r="M19" s="16">
        <v>323.89999999999998</v>
      </c>
      <c r="N19" s="23">
        <v>17</v>
      </c>
      <c r="O19" s="120">
        <v>880765</v>
      </c>
      <c r="P19" s="6"/>
      <c r="Q19" s="6"/>
      <c r="R19" s="6"/>
      <c r="S19" s="120">
        <v>880765</v>
      </c>
      <c r="T19" s="7">
        <v>880765</v>
      </c>
      <c r="U19" s="7">
        <v>815976</v>
      </c>
      <c r="V19" s="7">
        <v>47327</v>
      </c>
      <c r="W19" s="7">
        <v>17462</v>
      </c>
      <c r="X19" s="14"/>
      <c r="Y19" s="92">
        <v>44531</v>
      </c>
    </row>
    <row r="20" spans="1:25" x14ac:dyDescent="0.2">
      <c r="A20" s="66" t="s">
        <v>145</v>
      </c>
      <c r="B20" s="26" t="s">
        <v>92</v>
      </c>
      <c r="C20" s="38">
        <v>1966</v>
      </c>
      <c r="D20" s="100" t="s">
        <v>91</v>
      </c>
      <c r="E20" s="15" t="s">
        <v>82</v>
      </c>
      <c r="F20" s="38" t="s">
        <v>83</v>
      </c>
      <c r="G20" s="38">
        <v>2</v>
      </c>
      <c r="H20" s="38">
        <v>2</v>
      </c>
      <c r="I20" s="18">
        <v>544.99</v>
      </c>
      <c r="J20" s="18">
        <v>473.9</v>
      </c>
      <c r="K20" s="18">
        <v>473.9</v>
      </c>
      <c r="L20" s="24"/>
      <c r="M20" s="16">
        <v>473.9</v>
      </c>
      <c r="N20" s="23">
        <v>22</v>
      </c>
      <c r="O20" s="120">
        <v>1208270</v>
      </c>
      <c r="P20" s="6"/>
      <c r="Q20" s="6"/>
      <c r="R20" s="6"/>
      <c r="S20" s="120">
        <v>1208270</v>
      </c>
      <c r="T20" s="7">
        <v>1208270</v>
      </c>
      <c r="U20" s="7">
        <v>1119390</v>
      </c>
      <c r="V20" s="7">
        <v>64925</v>
      </c>
      <c r="W20" s="7">
        <v>23955</v>
      </c>
      <c r="X20" s="14"/>
      <c r="Y20" s="92">
        <v>44531</v>
      </c>
    </row>
    <row r="21" spans="1:25" s="10" customFormat="1" x14ac:dyDescent="0.2">
      <c r="A21" s="67" t="s">
        <v>88</v>
      </c>
      <c r="B21" s="93"/>
      <c r="C21" s="94"/>
      <c r="D21" s="95"/>
      <c r="E21" s="9"/>
      <c r="F21" s="94"/>
      <c r="G21" s="94"/>
      <c r="H21" s="94"/>
      <c r="I21" s="96">
        <f>I22+I23+I24</f>
        <v>1890.76</v>
      </c>
      <c r="J21" s="96">
        <f t="shared" ref="J21:W21" si="10">J22+J23+J24</f>
        <v>1644.1399999999999</v>
      </c>
      <c r="K21" s="96">
        <f t="shared" si="10"/>
        <v>1644.1399999999999</v>
      </c>
      <c r="L21" s="11"/>
      <c r="M21" s="12">
        <f t="shared" si="10"/>
        <v>1644.1</v>
      </c>
      <c r="N21" s="19">
        <f t="shared" si="10"/>
        <v>62</v>
      </c>
      <c r="O21" s="119">
        <f t="shared" si="10"/>
        <v>7046904</v>
      </c>
      <c r="P21" s="13"/>
      <c r="Q21" s="13"/>
      <c r="R21" s="13"/>
      <c r="S21" s="119">
        <f t="shared" si="10"/>
        <v>7046904</v>
      </c>
      <c r="T21" s="8">
        <f t="shared" si="10"/>
        <v>7046904</v>
      </c>
      <c r="U21" s="8">
        <f t="shared" si="10"/>
        <v>6528538</v>
      </c>
      <c r="V21" s="8">
        <f t="shared" si="10"/>
        <v>378656</v>
      </c>
      <c r="W21" s="8">
        <f t="shared" si="10"/>
        <v>139710</v>
      </c>
      <c r="X21" s="91"/>
      <c r="Y21" s="97"/>
    </row>
    <row r="22" spans="1:25" x14ac:dyDescent="0.2">
      <c r="A22" s="66" t="s">
        <v>146</v>
      </c>
      <c r="B22" s="26" t="s">
        <v>97</v>
      </c>
      <c r="C22" s="38">
        <v>1971</v>
      </c>
      <c r="D22" s="100" t="s">
        <v>81</v>
      </c>
      <c r="E22" s="15" t="s">
        <v>82</v>
      </c>
      <c r="F22" s="38" t="s">
        <v>83</v>
      </c>
      <c r="G22" s="38">
        <v>2</v>
      </c>
      <c r="H22" s="38">
        <v>2</v>
      </c>
      <c r="I22" s="18">
        <v>643.08000000000004</v>
      </c>
      <c r="J22" s="18">
        <v>559.20000000000005</v>
      </c>
      <c r="K22" s="18">
        <v>559.20000000000005</v>
      </c>
      <c r="L22" s="24"/>
      <c r="M22" s="16">
        <v>559.20000000000005</v>
      </c>
      <c r="N22" s="23">
        <v>22</v>
      </c>
      <c r="O22" s="120">
        <v>1835141</v>
      </c>
      <c r="P22" s="6"/>
      <c r="Q22" s="6"/>
      <c r="R22" s="6"/>
      <c r="S22" s="120">
        <v>1835141</v>
      </c>
      <c r="T22" s="7">
        <v>1835141</v>
      </c>
      <c r="U22" s="7">
        <v>1700149</v>
      </c>
      <c r="V22" s="7">
        <v>98609</v>
      </c>
      <c r="W22" s="7">
        <v>36383</v>
      </c>
      <c r="X22" s="14"/>
      <c r="Y22" s="92">
        <v>44896</v>
      </c>
    </row>
    <row r="23" spans="1:25" x14ac:dyDescent="0.2">
      <c r="A23" s="66" t="s">
        <v>147</v>
      </c>
      <c r="B23" s="26" t="s">
        <v>98</v>
      </c>
      <c r="C23" s="38">
        <v>1971</v>
      </c>
      <c r="D23" s="100" t="s">
        <v>91</v>
      </c>
      <c r="E23" s="15" t="s">
        <v>82</v>
      </c>
      <c r="F23" s="38" t="s">
        <v>83</v>
      </c>
      <c r="G23" s="38">
        <v>2</v>
      </c>
      <c r="H23" s="38">
        <v>2</v>
      </c>
      <c r="I23" s="18">
        <v>569.64</v>
      </c>
      <c r="J23" s="18">
        <v>495.34</v>
      </c>
      <c r="K23" s="18">
        <v>495.34</v>
      </c>
      <c r="L23" s="24"/>
      <c r="M23" s="16">
        <v>495.3</v>
      </c>
      <c r="N23" s="23">
        <v>16</v>
      </c>
      <c r="O23" s="120">
        <v>2539823</v>
      </c>
      <c r="P23" s="6"/>
      <c r="Q23" s="6"/>
      <c r="R23" s="6"/>
      <c r="S23" s="120">
        <v>2539823</v>
      </c>
      <c r="T23" s="7">
        <v>2539823</v>
      </c>
      <c r="U23" s="7">
        <v>2352995</v>
      </c>
      <c r="V23" s="7">
        <v>136474</v>
      </c>
      <c r="W23" s="7">
        <v>50354</v>
      </c>
      <c r="X23" s="14"/>
      <c r="Y23" s="92">
        <v>44896</v>
      </c>
    </row>
    <row r="24" spans="1:25" x14ac:dyDescent="0.2">
      <c r="A24" s="66" t="s">
        <v>148</v>
      </c>
      <c r="B24" s="26" t="s">
        <v>99</v>
      </c>
      <c r="C24" s="38">
        <v>1972</v>
      </c>
      <c r="D24" s="100" t="s">
        <v>81</v>
      </c>
      <c r="E24" s="15" t="s">
        <v>82</v>
      </c>
      <c r="F24" s="38" t="s">
        <v>83</v>
      </c>
      <c r="G24" s="38">
        <v>2</v>
      </c>
      <c r="H24" s="38">
        <v>2</v>
      </c>
      <c r="I24" s="18">
        <v>678.04</v>
      </c>
      <c r="J24" s="18">
        <v>589.6</v>
      </c>
      <c r="K24" s="18">
        <v>589.6</v>
      </c>
      <c r="L24" s="24"/>
      <c r="M24" s="16">
        <v>589.6</v>
      </c>
      <c r="N24" s="23">
        <v>24</v>
      </c>
      <c r="O24" s="120">
        <v>2671940</v>
      </c>
      <c r="P24" s="6"/>
      <c r="Q24" s="6"/>
      <c r="R24" s="6"/>
      <c r="S24" s="120">
        <v>2671940</v>
      </c>
      <c r="T24" s="7">
        <v>2671940</v>
      </c>
      <c r="U24" s="7">
        <v>2475394</v>
      </c>
      <c r="V24" s="7">
        <v>143573</v>
      </c>
      <c r="W24" s="7">
        <v>52973</v>
      </c>
      <c r="X24" s="14"/>
      <c r="Y24" s="92">
        <v>44896</v>
      </c>
    </row>
  </sheetData>
  <mergeCells count="31">
    <mergeCell ref="P4:S4"/>
    <mergeCell ref="T4:T6"/>
    <mergeCell ref="U4:X4"/>
    <mergeCell ref="P5:P6"/>
    <mergeCell ref="J3:M3"/>
    <mergeCell ref="N3:N6"/>
    <mergeCell ref="O3:S3"/>
    <mergeCell ref="T3:X3"/>
    <mergeCell ref="A2:Y2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Y3:Y6"/>
    <mergeCell ref="J4:J6"/>
    <mergeCell ref="K4:K6"/>
    <mergeCell ref="L4:L6"/>
    <mergeCell ref="M4:M6"/>
    <mergeCell ref="O4:O6"/>
    <mergeCell ref="V5:V6"/>
    <mergeCell ref="W5:W6"/>
    <mergeCell ref="X5:X6"/>
    <mergeCell ref="Q5:Q6"/>
    <mergeCell ref="R5:R6"/>
    <mergeCell ref="S5:S6"/>
    <mergeCell ref="U5:U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6"/>
  <sheetViews>
    <sheetView tabSelected="1" topLeftCell="A5" zoomScaleNormal="100" workbookViewId="0">
      <selection activeCell="AF26" sqref="AF26"/>
    </sheetView>
  </sheetViews>
  <sheetFormatPr defaultColWidth="9.140625" defaultRowHeight="13.15" customHeight="1" x14ac:dyDescent="0.2"/>
  <cols>
    <col min="1" max="1" width="4.42578125" style="54" customWidth="1"/>
    <col min="2" max="2" width="43.7109375" style="54" customWidth="1"/>
    <col min="3" max="3" width="20.7109375" style="55" customWidth="1"/>
    <col min="4" max="4" width="15.7109375" style="55" customWidth="1"/>
    <col min="5" max="5" width="18.42578125" style="36" customWidth="1"/>
    <col min="6" max="6" width="11.42578125" style="55" customWidth="1"/>
    <col min="7" max="7" width="14.5703125" style="36" customWidth="1"/>
    <col min="8" max="8" width="10.85546875" style="55" customWidth="1"/>
    <col min="9" max="9" width="16.28515625" style="36" customWidth="1"/>
    <col min="10" max="10" width="9.7109375" style="50" customWidth="1"/>
    <col min="11" max="11" width="13.7109375" style="50" customWidth="1"/>
    <col min="12" max="12" width="8.85546875" style="50" customWidth="1"/>
    <col min="13" max="13" width="13.5703125" style="50" customWidth="1"/>
    <col min="14" max="14" width="9.7109375" style="56" customWidth="1"/>
    <col min="15" max="15" width="12.85546875" style="57" customWidth="1"/>
    <col min="16" max="16" width="9.28515625" style="36" customWidth="1"/>
    <col min="17" max="17" width="14.42578125" style="36" customWidth="1"/>
    <col min="18" max="18" width="9.7109375" style="36" customWidth="1"/>
    <col min="19" max="19" width="13.7109375" style="36" customWidth="1"/>
    <col min="20" max="20" width="10.5703125" style="57" customWidth="1"/>
    <col min="21" max="21" width="16" style="36" customWidth="1"/>
    <col min="22" max="22" width="9.85546875" style="36" customWidth="1"/>
    <col min="23" max="23" width="12.85546875" style="36" customWidth="1"/>
    <col min="24" max="24" width="15" style="55" customWidth="1"/>
    <col min="25" max="25" width="14.7109375" style="36" customWidth="1"/>
    <col min="26" max="26" width="26.7109375" style="58" customWidth="1"/>
    <col min="27" max="27" width="9.5703125" style="55" customWidth="1"/>
    <col min="28" max="28" width="15.5703125" style="59" customWidth="1"/>
    <col min="29" max="29" width="28" style="59" customWidth="1"/>
    <col min="30" max="30" width="11.85546875" style="59" customWidth="1"/>
    <col min="31" max="31" width="21.5703125" style="60" customWidth="1"/>
    <col min="32" max="32" width="23.28515625" style="108" customWidth="1"/>
    <col min="33" max="34" width="17.42578125" style="59" customWidth="1"/>
    <col min="35" max="35" width="10.85546875" style="59" customWidth="1"/>
    <col min="36" max="36" width="17.7109375" style="118" customWidth="1"/>
    <col min="37" max="37" width="13" style="59" customWidth="1"/>
    <col min="38" max="16384" width="9.140625" style="30"/>
  </cols>
  <sheetData>
    <row r="2" spans="1:37" ht="13.15" customHeight="1" x14ac:dyDescent="0.2">
      <c r="AJ2" s="157" t="s">
        <v>100</v>
      </c>
      <c r="AK2" s="157"/>
    </row>
    <row r="3" spans="1:37" ht="13.15" customHeight="1" x14ac:dyDescent="0.2">
      <c r="A3" s="158" t="s">
        <v>149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</row>
    <row r="4" spans="1:37" ht="19.5" customHeight="1" x14ac:dyDescent="0.2">
      <c r="A4" s="159" t="s">
        <v>51</v>
      </c>
      <c r="B4" s="162" t="s">
        <v>52</v>
      </c>
      <c r="C4" s="162" t="s">
        <v>101</v>
      </c>
      <c r="D4" s="61"/>
      <c r="E4" s="62"/>
      <c r="F4" s="106"/>
      <c r="G4" s="62"/>
      <c r="H4" s="106"/>
      <c r="I4" s="62"/>
      <c r="J4" s="106"/>
      <c r="K4" s="106"/>
      <c r="L4" s="106"/>
      <c r="M4" s="106"/>
      <c r="N4" s="106"/>
      <c r="O4" s="106" t="s">
        <v>102</v>
      </c>
      <c r="P4" s="106"/>
      <c r="Q4" s="62"/>
      <c r="R4" s="106"/>
      <c r="S4" s="106"/>
      <c r="T4" s="106"/>
      <c r="U4" s="106"/>
      <c r="V4" s="106"/>
      <c r="W4" s="62"/>
      <c r="X4" s="106"/>
      <c r="Y4" s="62"/>
      <c r="Z4" s="106"/>
      <c r="AA4" s="106"/>
      <c r="AB4" s="106"/>
      <c r="AC4" s="106"/>
      <c r="AD4" s="107"/>
      <c r="AE4" s="150" t="s">
        <v>103</v>
      </c>
      <c r="AF4" s="151"/>
      <c r="AG4" s="151"/>
      <c r="AH4" s="151"/>
      <c r="AI4" s="152"/>
      <c r="AJ4" s="162" t="s">
        <v>104</v>
      </c>
      <c r="AK4" s="162" t="s">
        <v>76</v>
      </c>
    </row>
    <row r="5" spans="1:37" ht="19.5" customHeight="1" x14ac:dyDescent="0.2">
      <c r="A5" s="160"/>
      <c r="B5" s="163"/>
      <c r="C5" s="165"/>
      <c r="D5" s="162" t="s">
        <v>105</v>
      </c>
      <c r="E5" s="150" t="s">
        <v>2</v>
      </c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2"/>
      <c r="AE5" s="167" t="s">
        <v>106</v>
      </c>
      <c r="AF5" s="150" t="s">
        <v>2</v>
      </c>
      <c r="AG5" s="151"/>
      <c r="AH5" s="151"/>
      <c r="AI5" s="152"/>
      <c r="AJ5" s="165"/>
      <c r="AK5" s="165"/>
    </row>
    <row r="6" spans="1:37" ht="13.15" customHeight="1" x14ac:dyDescent="0.2">
      <c r="A6" s="160"/>
      <c r="B6" s="163"/>
      <c r="C6" s="165"/>
      <c r="D6" s="165"/>
      <c r="E6" s="162" t="s">
        <v>107</v>
      </c>
      <c r="F6" s="150" t="s">
        <v>2</v>
      </c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2"/>
      <c r="R6" s="153" t="s">
        <v>108</v>
      </c>
      <c r="S6" s="154"/>
      <c r="T6" s="153" t="s">
        <v>109</v>
      </c>
      <c r="U6" s="154"/>
      <c r="V6" s="153" t="s">
        <v>110</v>
      </c>
      <c r="W6" s="154"/>
      <c r="X6" s="153" t="s">
        <v>111</v>
      </c>
      <c r="Y6" s="154"/>
      <c r="Z6" s="153" t="s">
        <v>112</v>
      </c>
      <c r="AA6" s="122" t="s">
        <v>113</v>
      </c>
      <c r="AB6" s="122"/>
      <c r="AC6" s="153" t="s">
        <v>114</v>
      </c>
      <c r="AD6" s="153" t="s">
        <v>115</v>
      </c>
      <c r="AE6" s="168"/>
      <c r="AF6" s="170" t="s">
        <v>116</v>
      </c>
      <c r="AG6" s="153" t="s">
        <v>117</v>
      </c>
      <c r="AH6" s="153" t="s">
        <v>118</v>
      </c>
      <c r="AI6" s="153" t="s">
        <v>119</v>
      </c>
      <c r="AJ6" s="165"/>
      <c r="AK6" s="165"/>
    </row>
    <row r="7" spans="1:37" ht="94.9" customHeight="1" x14ac:dyDescent="0.2">
      <c r="A7" s="160"/>
      <c r="B7" s="163"/>
      <c r="C7" s="166"/>
      <c r="D7" s="165"/>
      <c r="E7" s="165"/>
      <c r="F7" s="128" t="s">
        <v>120</v>
      </c>
      <c r="G7" s="130"/>
      <c r="H7" s="128" t="s">
        <v>121</v>
      </c>
      <c r="I7" s="130"/>
      <c r="J7" s="128" t="s">
        <v>122</v>
      </c>
      <c r="K7" s="130"/>
      <c r="L7" s="128" t="s">
        <v>123</v>
      </c>
      <c r="M7" s="130"/>
      <c r="N7" s="128" t="s">
        <v>124</v>
      </c>
      <c r="O7" s="130"/>
      <c r="P7" s="128" t="s">
        <v>125</v>
      </c>
      <c r="Q7" s="130"/>
      <c r="R7" s="155"/>
      <c r="S7" s="156"/>
      <c r="T7" s="155"/>
      <c r="U7" s="156"/>
      <c r="V7" s="155"/>
      <c r="W7" s="156"/>
      <c r="X7" s="155"/>
      <c r="Y7" s="156"/>
      <c r="Z7" s="155"/>
      <c r="AA7" s="122"/>
      <c r="AB7" s="122"/>
      <c r="AC7" s="155"/>
      <c r="AD7" s="155"/>
      <c r="AE7" s="169"/>
      <c r="AF7" s="171"/>
      <c r="AG7" s="155"/>
      <c r="AH7" s="155"/>
      <c r="AI7" s="155"/>
      <c r="AJ7" s="166"/>
      <c r="AK7" s="166"/>
    </row>
    <row r="8" spans="1:37" ht="13.15" customHeight="1" x14ac:dyDescent="0.2">
      <c r="A8" s="161"/>
      <c r="B8" s="164"/>
      <c r="C8" s="6" t="s">
        <v>3</v>
      </c>
      <c r="D8" s="6" t="s">
        <v>3</v>
      </c>
      <c r="E8" s="6" t="s">
        <v>3</v>
      </c>
      <c r="F8" s="17" t="s">
        <v>126</v>
      </c>
      <c r="G8" s="6" t="s">
        <v>3</v>
      </c>
      <c r="H8" s="17" t="s">
        <v>126</v>
      </c>
      <c r="I8" s="6" t="s">
        <v>3</v>
      </c>
      <c r="J8" s="14" t="s">
        <v>126</v>
      </c>
      <c r="K8" s="14" t="s">
        <v>3</v>
      </c>
      <c r="L8" s="17" t="s">
        <v>126</v>
      </c>
      <c r="M8" s="6" t="s">
        <v>3</v>
      </c>
      <c r="N8" s="17" t="s">
        <v>126</v>
      </c>
      <c r="O8" s="6" t="s">
        <v>3</v>
      </c>
      <c r="P8" s="17" t="s">
        <v>126</v>
      </c>
      <c r="Q8" s="6" t="s">
        <v>3</v>
      </c>
      <c r="R8" s="37" t="s">
        <v>127</v>
      </c>
      <c r="S8" s="63" t="s">
        <v>3</v>
      </c>
      <c r="T8" s="64" t="s">
        <v>128</v>
      </c>
      <c r="U8" s="63" t="s">
        <v>3</v>
      </c>
      <c r="V8" s="64" t="s">
        <v>128</v>
      </c>
      <c r="W8" s="63" t="s">
        <v>3</v>
      </c>
      <c r="X8" s="64" t="s">
        <v>128</v>
      </c>
      <c r="Y8" s="63" t="s">
        <v>3</v>
      </c>
      <c r="Z8" s="63" t="s">
        <v>3</v>
      </c>
      <c r="AA8" s="64" t="s">
        <v>129</v>
      </c>
      <c r="AB8" s="63" t="s">
        <v>3</v>
      </c>
      <c r="AC8" s="63" t="s">
        <v>3</v>
      </c>
      <c r="AD8" s="63" t="s">
        <v>3</v>
      </c>
      <c r="AE8" s="6"/>
      <c r="AF8" s="5" t="s">
        <v>3</v>
      </c>
      <c r="AG8" s="14" t="s">
        <v>3</v>
      </c>
      <c r="AH8" s="14" t="s">
        <v>3</v>
      </c>
      <c r="AI8" s="14" t="s">
        <v>3</v>
      </c>
      <c r="AJ8" s="6" t="s">
        <v>3</v>
      </c>
      <c r="AK8" s="14" t="s">
        <v>3</v>
      </c>
    </row>
    <row r="9" spans="1:37" ht="13.15" customHeight="1" x14ac:dyDescent="0.2">
      <c r="A9" s="25">
        <v>1</v>
      </c>
      <c r="B9" s="15">
        <f>A9+1</f>
        <v>2</v>
      </c>
      <c r="C9" s="15">
        <v>3</v>
      </c>
      <c r="D9" s="15">
        <f t="shared" ref="D9:AK9" si="0">C9+1</f>
        <v>4</v>
      </c>
      <c r="E9" s="7">
        <f t="shared" si="0"/>
        <v>5</v>
      </c>
      <c r="F9" s="15">
        <f t="shared" si="0"/>
        <v>6</v>
      </c>
      <c r="G9" s="7">
        <f t="shared" si="0"/>
        <v>7</v>
      </c>
      <c r="H9" s="15">
        <f t="shared" si="0"/>
        <v>8</v>
      </c>
      <c r="I9" s="7">
        <f t="shared" si="0"/>
        <v>9</v>
      </c>
      <c r="J9" s="15">
        <f t="shared" si="0"/>
        <v>10</v>
      </c>
      <c r="K9" s="15">
        <f t="shared" si="0"/>
        <v>11</v>
      </c>
      <c r="L9" s="15">
        <f t="shared" si="0"/>
        <v>12</v>
      </c>
      <c r="M9" s="15">
        <f t="shared" si="0"/>
        <v>13</v>
      </c>
      <c r="N9" s="15">
        <f t="shared" si="0"/>
        <v>14</v>
      </c>
      <c r="O9" s="15">
        <f t="shared" si="0"/>
        <v>15</v>
      </c>
      <c r="P9" s="15">
        <f t="shared" si="0"/>
        <v>16</v>
      </c>
      <c r="Q9" s="7">
        <f t="shared" si="0"/>
        <v>17</v>
      </c>
      <c r="R9" s="15">
        <f t="shared" si="0"/>
        <v>18</v>
      </c>
      <c r="S9" s="15">
        <f t="shared" si="0"/>
        <v>19</v>
      </c>
      <c r="T9" s="15">
        <f t="shared" si="0"/>
        <v>20</v>
      </c>
      <c r="U9" s="15">
        <f t="shared" si="0"/>
        <v>21</v>
      </c>
      <c r="V9" s="15">
        <f t="shared" si="0"/>
        <v>22</v>
      </c>
      <c r="W9" s="7">
        <f t="shared" si="0"/>
        <v>23</v>
      </c>
      <c r="X9" s="15">
        <f t="shared" si="0"/>
        <v>24</v>
      </c>
      <c r="Y9" s="7">
        <f t="shared" si="0"/>
        <v>25</v>
      </c>
      <c r="Z9" s="15">
        <f t="shared" si="0"/>
        <v>26</v>
      </c>
      <c r="AA9" s="15">
        <f t="shared" si="0"/>
        <v>27</v>
      </c>
      <c r="AB9" s="15">
        <f t="shared" si="0"/>
        <v>28</v>
      </c>
      <c r="AC9" s="15">
        <f t="shared" si="0"/>
        <v>29</v>
      </c>
      <c r="AD9" s="15">
        <f t="shared" si="0"/>
        <v>30</v>
      </c>
      <c r="AE9" s="7">
        <f t="shared" si="0"/>
        <v>31</v>
      </c>
      <c r="AF9" s="109">
        <f t="shared" si="0"/>
        <v>32</v>
      </c>
      <c r="AG9" s="15">
        <f t="shared" si="0"/>
        <v>33</v>
      </c>
      <c r="AH9" s="15">
        <f t="shared" si="0"/>
        <v>34</v>
      </c>
      <c r="AI9" s="15">
        <f t="shared" si="0"/>
        <v>35</v>
      </c>
      <c r="AJ9" s="7">
        <f t="shared" si="0"/>
        <v>36</v>
      </c>
      <c r="AK9" s="15">
        <f t="shared" si="0"/>
        <v>37</v>
      </c>
    </row>
    <row r="10" spans="1:37" s="31" customFormat="1" ht="11.45" customHeight="1" x14ac:dyDescent="0.2">
      <c r="A10" s="148" t="s">
        <v>38</v>
      </c>
      <c r="B10" s="149"/>
      <c r="C10" s="7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1"/>
      <c r="AF10" s="22"/>
      <c r="AG10" s="29"/>
      <c r="AH10" s="29"/>
      <c r="AI10" s="29"/>
      <c r="AJ10" s="29"/>
      <c r="AK10" s="27"/>
    </row>
    <row r="11" spans="1:37" s="31" customFormat="1" ht="24" customHeight="1" x14ac:dyDescent="0.2">
      <c r="A11" s="144" t="s">
        <v>135</v>
      </c>
      <c r="B11" s="145"/>
      <c r="C11" s="4">
        <f>C12+C17+C23</f>
        <v>17647458</v>
      </c>
      <c r="D11" s="4">
        <f t="shared" ref="D11:AJ11" si="1">D12+D17+D23</f>
        <v>16436717</v>
      </c>
      <c r="E11" s="4">
        <f t="shared" si="1"/>
        <v>2074644</v>
      </c>
      <c r="F11" s="4">
        <f t="shared" si="1"/>
        <v>270</v>
      </c>
      <c r="G11" s="4">
        <f t="shared" si="1"/>
        <v>1713571</v>
      </c>
      <c r="H11" s="4"/>
      <c r="I11" s="4"/>
      <c r="J11" s="4"/>
      <c r="K11" s="4"/>
      <c r="L11" s="4">
        <f t="shared" si="1"/>
        <v>50</v>
      </c>
      <c r="M11" s="4">
        <f t="shared" si="1"/>
        <v>111150</v>
      </c>
      <c r="N11" s="4"/>
      <c r="O11" s="4"/>
      <c r="P11" s="4">
        <f t="shared" si="1"/>
        <v>150</v>
      </c>
      <c r="Q11" s="4">
        <f t="shared" si="1"/>
        <v>249923</v>
      </c>
      <c r="R11" s="4"/>
      <c r="S11" s="4"/>
      <c r="T11" s="4">
        <f t="shared" si="1"/>
        <v>2640</v>
      </c>
      <c r="U11" s="4">
        <f t="shared" si="1"/>
        <v>7357210</v>
      </c>
      <c r="V11" s="4">
        <f t="shared" si="1"/>
        <v>1200</v>
      </c>
      <c r="W11" s="4">
        <f t="shared" si="1"/>
        <v>664752</v>
      </c>
      <c r="X11" s="4">
        <f t="shared" si="1"/>
        <v>3342.2</v>
      </c>
      <c r="Y11" s="4">
        <f t="shared" si="1"/>
        <v>6340111</v>
      </c>
      <c r="Z11" s="4"/>
      <c r="AA11" s="4"/>
      <c r="AB11" s="4"/>
      <c r="AC11" s="4"/>
      <c r="AD11" s="4"/>
      <c r="AE11" s="4">
        <f t="shared" si="1"/>
        <v>858996</v>
      </c>
      <c r="AF11" s="4">
        <f t="shared" si="1"/>
        <v>858996</v>
      </c>
      <c r="AG11" s="4"/>
      <c r="AH11" s="4"/>
      <c r="AI11" s="4"/>
      <c r="AJ11" s="4">
        <f t="shared" si="1"/>
        <v>351745</v>
      </c>
      <c r="AK11" s="110"/>
    </row>
    <row r="12" spans="1:37" s="31" customFormat="1" ht="12" x14ac:dyDescent="0.2">
      <c r="A12" s="105" t="s">
        <v>84</v>
      </c>
      <c r="B12" s="69"/>
      <c r="C12" s="4">
        <f>C13+C14+C15+C16</f>
        <v>3643439</v>
      </c>
      <c r="D12" s="4">
        <f t="shared" ref="D12:AJ12" si="2">D13+D14+D15+D16</f>
        <v>3462827</v>
      </c>
      <c r="E12" s="4">
        <f t="shared" si="2"/>
        <v>418652</v>
      </c>
      <c r="F12" s="4">
        <f t="shared" si="2"/>
        <v>60</v>
      </c>
      <c r="G12" s="4">
        <f t="shared" si="2"/>
        <v>418652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>
        <f t="shared" si="2"/>
        <v>448</v>
      </c>
      <c r="U12" s="4">
        <f t="shared" si="2"/>
        <v>1417686</v>
      </c>
      <c r="V12" s="4"/>
      <c r="W12" s="4"/>
      <c r="X12" s="4">
        <f t="shared" si="2"/>
        <v>640</v>
      </c>
      <c r="Y12" s="4">
        <f t="shared" si="2"/>
        <v>1626489</v>
      </c>
      <c r="Z12" s="4"/>
      <c r="AA12" s="4"/>
      <c r="AB12" s="4"/>
      <c r="AC12" s="4"/>
      <c r="AD12" s="4"/>
      <c r="AE12" s="4">
        <f t="shared" si="2"/>
        <v>106508</v>
      </c>
      <c r="AF12" s="4">
        <f t="shared" si="2"/>
        <v>106508</v>
      </c>
      <c r="AG12" s="4"/>
      <c r="AH12" s="4"/>
      <c r="AI12" s="4"/>
      <c r="AJ12" s="4">
        <f t="shared" si="2"/>
        <v>74104</v>
      </c>
      <c r="AK12" s="111"/>
    </row>
    <row r="13" spans="1:37" ht="12" x14ac:dyDescent="0.2">
      <c r="A13" s="25" t="s">
        <v>137</v>
      </c>
      <c r="B13" s="49" t="s">
        <v>89</v>
      </c>
      <c r="C13" s="5">
        <f t="shared" ref="C13:C16" si="3">D13+AE13+AJ13+AK13</f>
        <v>1005843</v>
      </c>
      <c r="D13" s="5">
        <f t="shared" ref="D13:D16" si="4">E13+S13+U13+W13+Y13+Z13+AB13+AC13+AD13</f>
        <v>984769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>
        <v>320</v>
      </c>
      <c r="Y13" s="5">
        <v>984769</v>
      </c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>
        <v>21074</v>
      </c>
      <c r="AK13" s="112"/>
    </row>
    <row r="14" spans="1:37" ht="12" x14ac:dyDescent="0.2">
      <c r="A14" s="25" t="s">
        <v>138</v>
      </c>
      <c r="B14" s="49" t="s">
        <v>90</v>
      </c>
      <c r="C14" s="5">
        <f t="shared" si="3"/>
        <v>881399</v>
      </c>
      <c r="D14" s="5">
        <f t="shared" si="4"/>
        <v>851046</v>
      </c>
      <c r="E14" s="5">
        <f t="shared" ref="E14:E16" si="5">G14+I14+K14+M14+O14+Q14</f>
        <v>209326</v>
      </c>
      <c r="F14" s="5">
        <v>30</v>
      </c>
      <c r="G14" s="5">
        <v>209326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>
        <v>320</v>
      </c>
      <c r="Y14" s="5">
        <v>641720</v>
      </c>
      <c r="Z14" s="5"/>
      <c r="AA14" s="5"/>
      <c r="AB14" s="5"/>
      <c r="AC14" s="5"/>
      <c r="AD14" s="5"/>
      <c r="AE14" s="5">
        <f t="shared" ref="AE14:AE16" si="6">AF14+AG14+AH14+AI14</f>
        <v>12141</v>
      </c>
      <c r="AF14" s="5">
        <v>12141</v>
      </c>
      <c r="AG14" s="5"/>
      <c r="AH14" s="5"/>
      <c r="AI14" s="5"/>
      <c r="AJ14" s="5">
        <v>18212</v>
      </c>
      <c r="AK14" s="112"/>
    </row>
    <row r="15" spans="1:37" ht="12" x14ac:dyDescent="0.2">
      <c r="A15" s="25" t="s">
        <v>139</v>
      </c>
      <c r="B15" s="49" t="s">
        <v>92</v>
      </c>
      <c r="C15" s="5">
        <f t="shared" si="3"/>
        <v>1530250</v>
      </c>
      <c r="D15" s="5">
        <f t="shared" si="4"/>
        <v>1417686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>
        <v>448</v>
      </c>
      <c r="U15" s="5">
        <v>1417686</v>
      </c>
      <c r="V15" s="5"/>
      <c r="W15" s="5"/>
      <c r="X15" s="5"/>
      <c r="Y15" s="5"/>
      <c r="Z15" s="5"/>
      <c r="AA15" s="5"/>
      <c r="AB15" s="5"/>
      <c r="AC15" s="5"/>
      <c r="AD15" s="5"/>
      <c r="AE15" s="5">
        <f t="shared" si="6"/>
        <v>82226</v>
      </c>
      <c r="AF15" s="5">
        <v>82226</v>
      </c>
      <c r="AG15" s="5"/>
      <c r="AH15" s="5"/>
      <c r="AI15" s="5"/>
      <c r="AJ15" s="5">
        <v>30338</v>
      </c>
      <c r="AK15" s="112"/>
    </row>
    <row r="16" spans="1:37" ht="12" x14ac:dyDescent="0.2">
      <c r="A16" s="25" t="s">
        <v>140</v>
      </c>
      <c r="B16" s="49" t="s">
        <v>93</v>
      </c>
      <c r="C16" s="5">
        <f t="shared" si="3"/>
        <v>225947</v>
      </c>
      <c r="D16" s="5">
        <f t="shared" si="4"/>
        <v>209326</v>
      </c>
      <c r="E16" s="5">
        <f t="shared" si="5"/>
        <v>209326</v>
      </c>
      <c r="F16" s="5">
        <v>30</v>
      </c>
      <c r="G16" s="5">
        <v>209326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>
        <f t="shared" si="6"/>
        <v>12141</v>
      </c>
      <c r="AF16" s="5">
        <v>12141</v>
      </c>
      <c r="AG16" s="5"/>
      <c r="AH16" s="5"/>
      <c r="AI16" s="5"/>
      <c r="AJ16" s="5">
        <v>4480</v>
      </c>
      <c r="AK16" s="112"/>
    </row>
    <row r="17" spans="1:37" s="31" customFormat="1" ht="12" x14ac:dyDescent="0.2">
      <c r="A17" s="146" t="s">
        <v>85</v>
      </c>
      <c r="B17" s="147"/>
      <c r="C17" s="4">
        <f>C18+C19+C20+C21+C22</f>
        <v>6957115</v>
      </c>
      <c r="D17" s="4">
        <f t="shared" ref="D17:AJ17" si="7">D18+D19+D20+D21+D22</f>
        <v>6445352</v>
      </c>
      <c r="E17" s="4">
        <f t="shared" si="7"/>
        <v>876222</v>
      </c>
      <c r="F17" s="4">
        <f t="shared" si="7"/>
        <v>90</v>
      </c>
      <c r="G17" s="4">
        <f t="shared" si="7"/>
        <v>626299</v>
      </c>
      <c r="H17" s="4"/>
      <c r="I17" s="4"/>
      <c r="J17" s="4"/>
      <c r="K17" s="4"/>
      <c r="L17" s="4"/>
      <c r="M17" s="4"/>
      <c r="N17" s="4"/>
      <c r="O17" s="4"/>
      <c r="P17" s="4">
        <f t="shared" si="7"/>
        <v>150</v>
      </c>
      <c r="Q17" s="4">
        <f t="shared" si="7"/>
        <v>249923</v>
      </c>
      <c r="R17" s="4"/>
      <c r="S17" s="4"/>
      <c r="T17" s="4">
        <f t="shared" si="7"/>
        <v>842</v>
      </c>
      <c r="U17" s="4">
        <f t="shared" si="7"/>
        <v>1783263</v>
      </c>
      <c r="V17" s="4">
        <f t="shared" si="7"/>
        <v>1200</v>
      </c>
      <c r="W17" s="4">
        <f t="shared" si="7"/>
        <v>664752</v>
      </c>
      <c r="X17" s="4">
        <f t="shared" si="7"/>
        <v>1603</v>
      </c>
      <c r="Y17" s="4">
        <f t="shared" si="7"/>
        <v>3121115</v>
      </c>
      <c r="Z17" s="4"/>
      <c r="AA17" s="4"/>
      <c r="AB17" s="4"/>
      <c r="AC17" s="4"/>
      <c r="AD17" s="4"/>
      <c r="AE17" s="4">
        <f t="shared" si="7"/>
        <v>373832</v>
      </c>
      <c r="AF17" s="4">
        <f t="shared" si="7"/>
        <v>373832</v>
      </c>
      <c r="AG17" s="4"/>
      <c r="AH17" s="4"/>
      <c r="AI17" s="4"/>
      <c r="AJ17" s="4">
        <f t="shared" si="7"/>
        <v>137931</v>
      </c>
      <c r="AK17" s="111"/>
    </row>
    <row r="18" spans="1:37" ht="12" x14ac:dyDescent="0.2">
      <c r="A18" s="68" t="s">
        <v>141</v>
      </c>
      <c r="B18" s="113" t="s">
        <v>94</v>
      </c>
      <c r="C18" s="5">
        <f t="shared" ref="C18:C22" si="8">D18+AE18+AJ18+AK18</f>
        <v>4150546</v>
      </c>
      <c r="D18" s="5">
        <f t="shared" ref="D18:D22" si="9">E18+S18+U18+W18+Y18+Z18+AB18+AC18+AD18</f>
        <v>3845234</v>
      </c>
      <c r="E18" s="5">
        <f t="shared" ref="E18:E22" si="10">G18+I18+K18+M18+O18+Q18</f>
        <v>653346</v>
      </c>
      <c r="F18" s="5">
        <v>50</v>
      </c>
      <c r="G18" s="5">
        <v>403423</v>
      </c>
      <c r="H18" s="5"/>
      <c r="I18" s="5"/>
      <c r="J18" s="5"/>
      <c r="K18" s="5"/>
      <c r="L18" s="5"/>
      <c r="M18" s="5"/>
      <c r="N18" s="5"/>
      <c r="O18" s="5"/>
      <c r="P18" s="5">
        <v>150</v>
      </c>
      <c r="Q18" s="5">
        <v>249923</v>
      </c>
      <c r="R18" s="5"/>
      <c r="S18" s="5"/>
      <c r="T18" s="5">
        <v>842</v>
      </c>
      <c r="U18" s="5">
        <v>1783263</v>
      </c>
      <c r="V18" s="5"/>
      <c r="W18" s="5"/>
      <c r="X18" s="5">
        <v>733</v>
      </c>
      <c r="Y18" s="5">
        <v>1408625</v>
      </c>
      <c r="Z18" s="5"/>
      <c r="AA18" s="5"/>
      <c r="AB18" s="5"/>
      <c r="AC18" s="5"/>
      <c r="AD18" s="5"/>
      <c r="AE18" s="5">
        <f t="shared" ref="AE18:AE22" si="11">AF18+AG18+AH18+AI18</f>
        <v>223024</v>
      </c>
      <c r="AF18" s="5">
        <v>223024</v>
      </c>
      <c r="AG18" s="5"/>
      <c r="AH18" s="5"/>
      <c r="AI18" s="5"/>
      <c r="AJ18" s="5">
        <v>82288</v>
      </c>
      <c r="AK18" s="114"/>
    </row>
    <row r="19" spans="1:37" ht="12" x14ac:dyDescent="0.2">
      <c r="A19" s="25" t="s">
        <v>142</v>
      </c>
      <c r="B19" s="70" t="s">
        <v>95</v>
      </c>
      <c r="C19" s="5">
        <f t="shared" si="8"/>
        <v>358767</v>
      </c>
      <c r="D19" s="5">
        <f t="shared" si="9"/>
        <v>332376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>
        <v>600</v>
      </c>
      <c r="W19" s="5">
        <v>332376</v>
      </c>
      <c r="X19" s="5"/>
      <c r="Y19" s="5"/>
      <c r="Z19" s="5"/>
      <c r="AA19" s="5"/>
      <c r="AB19" s="5"/>
      <c r="AC19" s="5"/>
      <c r="AD19" s="5"/>
      <c r="AE19" s="5">
        <f t="shared" si="11"/>
        <v>19278</v>
      </c>
      <c r="AF19" s="5">
        <v>19278</v>
      </c>
      <c r="AG19" s="5"/>
      <c r="AH19" s="5"/>
      <c r="AI19" s="5"/>
      <c r="AJ19" s="5">
        <v>7113</v>
      </c>
      <c r="AK19" s="114"/>
    </row>
    <row r="20" spans="1:37" ht="12" x14ac:dyDescent="0.2">
      <c r="A20" s="25" t="s">
        <v>143</v>
      </c>
      <c r="B20" s="70" t="s">
        <v>96</v>
      </c>
      <c r="C20" s="5">
        <f t="shared" si="8"/>
        <v>358767</v>
      </c>
      <c r="D20" s="5">
        <f t="shared" si="9"/>
        <v>332376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>
        <v>600</v>
      </c>
      <c r="W20" s="5">
        <v>332376</v>
      </c>
      <c r="X20" s="5"/>
      <c r="Y20" s="5"/>
      <c r="Z20" s="5"/>
      <c r="AA20" s="5"/>
      <c r="AB20" s="5"/>
      <c r="AC20" s="5"/>
      <c r="AD20" s="5"/>
      <c r="AE20" s="5">
        <f t="shared" si="11"/>
        <v>19278</v>
      </c>
      <c r="AF20" s="5">
        <v>19278</v>
      </c>
      <c r="AG20" s="5"/>
      <c r="AH20" s="5"/>
      <c r="AI20" s="5"/>
      <c r="AJ20" s="5">
        <v>7113</v>
      </c>
      <c r="AK20" s="114"/>
    </row>
    <row r="21" spans="1:37" ht="12" x14ac:dyDescent="0.2">
      <c r="A21" s="25" t="s">
        <v>144</v>
      </c>
      <c r="B21" s="70" t="s">
        <v>93</v>
      </c>
      <c r="C21" s="5">
        <f t="shared" si="8"/>
        <v>880765</v>
      </c>
      <c r="D21" s="5">
        <f t="shared" si="9"/>
        <v>815976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>
        <v>320</v>
      </c>
      <c r="Y21" s="5">
        <v>815976</v>
      </c>
      <c r="Z21" s="5"/>
      <c r="AA21" s="5"/>
      <c r="AB21" s="5"/>
      <c r="AC21" s="5"/>
      <c r="AD21" s="5"/>
      <c r="AE21" s="5">
        <f t="shared" si="11"/>
        <v>47327</v>
      </c>
      <c r="AF21" s="5">
        <v>47327</v>
      </c>
      <c r="AG21" s="5"/>
      <c r="AH21" s="5"/>
      <c r="AI21" s="5"/>
      <c r="AJ21" s="5">
        <v>17462</v>
      </c>
      <c r="AK21" s="114"/>
    </row>
    <row r="22" spans="1:37" ht="12" x14ac:dyDescent="0.2">
      <c r="A22" s="25" t="s">
        <v>145</v>
      </c>
      <c r="B22" s="70" t="s">
        <v>92</v>
      </c>
      <c r="C22" s="5">
        <f t="shared" si="8"/>
        <v>1208270</v>
      </c>
      <c r="D22" s="5">
        <f t="shared" si="9"/>
        <v>1119390</v>
      </c>
      <c r="E22" s="5">
        <f t="shared" si="10"/>
        <v>222876</v>
      </c>
      <c r="F22" s="5">
        <v>40</v>
      </c>
      <c r="G22" s="5">
        <v>222876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>
        <v>550</v>
      </c>
      <c r="Y22" s="5">
        <v>896514</v>
      </c>
      <c r="Z22" s="5"/>
      <c r="AA22" s="5"/>
      <c r="AB22" s="5"/>
      <c r="AC22" s="5"/>
      <c r="AD22" s="5"/>
      <c r="AE22" s="5">
        <f t="shared" si="11"/>
        <v>64925</v>
      </c>
      <c r="AF22" s="5">
        <v>64925</v>
      </c>
      <c r="AG22" s="5"/>
      <c r="AH22" s="5"/>
      <c r="AI22" s="5"/>
      <c r="AJ22" s="5">
        <v>23955</v>
      </c>
      <c r="AK22" s="114"/>
    </row>
    <row r="23" spans="1:37" s="31" customFormat="1" ht="12" x14ac:dyDescent="0.2">
      <c r="A23" s="146" t="s">
        <v>86</v>
      </c>
      <c r="B23" s="147"/>
      <c r="C23" s="4">
        <f>C24+C25+C26</f>
        <v>7046904</v>
      </c>
      <c r="D23" s="4">
        <f t="shared" ref="D23:AJ23" si="12">D24+D25+D26</f>
        <v>6528538</v>
      </c>
      <c r="E23" s="4">
        <f t="shared" si="12"/>
        <v>779770</v>
      </c>
      <c r="F23" s="4">
        <f t="shared" si="12"/>
        <v>120</v>
      </c>
      <c r="G23" s="4">
        <f t="shared" si="12"/>
        <v>668620</v>
      </c>
      <c r="H23" s="4"/>
      <c r="I23" s="4"/>
      <c r="J23" s="4"/>
      <c r="K23" s="4"/>
      <c r="L23" s="4">
        <f t="shared" si="12"/>
        <v>50</v>
      </c>
      <c r="M23" s="4">
        <f t="shared" si="12"/>
        <v>111150</v>
      </c>
      <c r="N23" s="4"/>
      <c r="O23" s="4"/>
      <c r="P23" s="4"/>
      <c r="Q23" s="4"/>
      <c r="R23" s="4"/>
      <c r="S23" s="4"/>
      <c r="T23" s="4">
        <f t="shared" si="12"/>
        <v>1350</v>
      </c>
      <c r="U23" s="4">
        <f t="shared" si="12"/>
        <v>4156261</v>
      </c>
      <c r="V23" s="4"/>
      <c r="W23" s="4"/>
      <c r="X23" s="4">
        <f t="shared" si="12"/>
        <v>1099.2</v>
      </c>
      <c r="Y23" s="4">
        <f t="shared" si="12"/>
        <v>1592507</v>
      </c>
      <c r="Z23" s="4"/>
      <c r="AA23" s="4"/>
      <c r="AB23" s="4"/>
      <c r="AC23" s="4"/>
      <c r="AD23" s="4"/>
      <c r="AE23" s="4">
        <f t="shared" si="12"/>
        <v>378656</v>
      </c>
      <c r="AF23" s="4">
        <f t="shared" si="12"/>
        <v>378656</v>
      </c>
      <c r="AG23" s="4"/>
      <c r="AH23" s="4"/>
      <c r="AI23" s="4"/>
      <c r="AJ23" s="4">
        <f t="shared" si="12"/>
        <v>139710</v>
      </c>
      <c r="AK23" s="111"/>
    </row>
    <row r="24" spans="1:37" ht="12" x14ac:dyDescent="0.2">
      <c r="A24" s="25" t="s">
        <v>146</v>
      </c>
      <c r="B24" s="49" t="s">
        <v>97</v>
      </c>
      <c r="C24" s="5">
        <f t="shared" ref="C24:C25" si="13">D24+AE24+AJ24+AK24</f>
        <v>1835141</v>
      </c>
      <c r="D24" s="5">
        <f t="shared" ref="D24:D25" si="14">E24+S24+U24+W24+Y24+Z24+AB24+AC24+AD24</f>
        <v>1700149</v>
      </c>
      <c r="E24" s="5">
        <f t="shared" ref="E24:E25" si="15">G24+I24+K24+M24+O24+Q24</f>
        <v>334026</v>
      </c>
      <c r="F24" s="5">
        <v>40</v>
      </c>
      <c r="G24" s="5">
        <v>222876</v>
      </c>
      <c r="H24" s="5"/>
      <c r="I24" s="5"/>
      <c r="J24" s="5"/>
      <c r="K24" s="5"/>
      <c r="L24" s="5">
        <v>50</v>
      </c>
      <c r="M24" s="5">
        <v>111150</v>
      </c>
      <c r="N24" s="5"/>
      <c r="O24" s="5"/>
      <c r="P24" s="5"/>
      <c r="Q24" s="5"/>
      <c r="R24" s="5"/>
      <c r="S24" s="5"/>
      <c r="T24" s="5">
        <v>450</v>
      </c>
      <c r="U24" s="5">
        <v>1366123</v>
      </c>
      <c r="V24" s="5"/>
      <c r="W24" s="5"/>
      <c r="X24" s="5"/>
      <c r="Y24" s="5"/>
      <c r="Z24" s="5"/>
      <c r="AA24" s="5"/>
      <c r="AB24" s="5"/>
      <c r="AC24" s="5"/>
      <c r="AD24" s="5"/>
      <c r="AE24" s="5">
        <f t="shared" ref="AE24:AE25" si="16">AF24+AG24+AH24+AI24</f>
        <v>98609</v>
      </c>
      <c r="AF24" s="5">
        <v>98609</v>
      </c>
      <c r="AG24" s="5"/>
      <c r="AH24" s="5"/>
      <c r="AI24" s="5"/>
      <c r="AJ24" s="5">
        <v>36383</v>
      </c>
      <c r="AK24" s="114"/>
    </row>
    <row r="25" spans="1:37" ht="12" x14ac:dyDescent="0.2">
      <c r="A25" s="25" t="s">
        <v>147</v>
      </c>
      <c r="B25" s="113" t="s">
        <v>98</v>
      </c>
      <c r="C25" s="5">
        <f t="shared" si="13"/>
        <v>2539823</v>
      </c>
      <c r="D25" s="5">
        <f t="shared" si="14"/>
        <v>2352995</v>
      </c>
      <c r="E25" s="5">
        <f t="shared" si="15"/>
        <v>222868</v>
      </c>
      <c r="F25" s="5">
        <v>40</v>
      </c>
      <c r="G25" s="5">
        <v>222868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>
        <v>450</v>
      </c>
      <c r="U25" s="5">
        <v>1366123</v>
      </c>
      <c r="V25" s="5"/>
      <c r="W25" s="5"/>
      <c r="X25" s="5">
        <v>549.6</v>
      </c>
      <c r="Y25" s="5">
        <v>764004</v>
      </c>
      <c r="Z25" s="5"/>
      <c r="AA25" s="5"/>
      <c r="AB25" s="5"/>
      <c r="AC25" s="5"/>
      <c r="AD25" s="5"/>
      <c r="AE25" s="5">
        <f t="shared" si="16"/>
        <v>136474</v>
      </c>
      <c r="AF25" s="5">
        <v>136474</v>
      </c>
      <c r="AG25" s="5"/>
      <c r="AH25" s="5"/>
      <c r="AI25" s="5"/>
      <c r="AJ25" s="5">
        <v>50354</v>
      </c>
      <c r="AK25" s="114"/>
    </row>
    <row r="26" spans="1:37" s="59" customFormat="1" ht="12" x14ac:dyDescent="0.2">
      <c r="A26" s="25" t="s">
        <v>148</v>
      </c>
      <c r="B26" s="65" t="s">
        <v>99</v>
      </c>
      <c r="C26" s="28">
        <f>D26+AE26+AJ26+AK26</f>
        <v>2671940</v>
      </c>
      <c r="D26" s="116">
        <f>E26+S26+U26+W26+Y26+Z26+AB26+AC26+AD26</f>
        <v>2475394</v>
      </c>
      <c r="E26" s="116">
        <f>G26+I26+K26+M26+O26+Q26</f>
        <v>222876</v>
      </c>
      <c r="F26" s="116">
        <v>40</v>
      </c>
      <c r="G26" s="116">
        <v>222876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>
        <v>450</v>
      </c>
      <c r="U26" s="28">
        <v>1424015</v>
      </c>
      <c r="V26" s="117"/>
      <c r="W26" s="117"/>
      <c r="X26" s="117">
        <v>549.6</v>
      </c>
      <c r="Y26" s="28">
        <v>828503</v>
      </c>
      <c r="Z26" s="28"/>
      <c r="AA26" s="28"/>
      <c r="AB26" s="28"/>
      <c r="AC26" s="28"/>
      <c r="AD26" s="28"/>
      <c r="AE26" s="115">
        <f>AF26+AG26+AH26+AI26</f>
        <v>143573</v>
      </c>
      <c r="AF26" s="172">
        <v>143573</v>
      </c>
      <c r="AG26" s="28"/>
      <c r="AH26" s="28"/>
      <c r="AI26" s="28"/>
      <c r="AJ26" s="5">
        <v>52973</v>
      </c>
      <c r="AK26" s="28"/>
    </row>
  </sheetData>
  <protectedRanges>
    <protectedRange sqref="F12:G12" name="Диапазон5_29_1_1_1"/>
    <protectedRange sqref="F12:G12" name="СДОСМР_24_1_1_1"/>
    <protectedRange sqref="X12:Y12" name="Диапазон5_33_1_1_1"/>
    <protectedRange sqref="X12:Y12" name="СДОСМР_26_1_1_1"/>
    <protectedRange sqref="X22:Y22" name="Диапазон5_38_1_1_1"/>
    <protectedRange sqref="X22:Y22" name="СДОСМР_30_1_1_1"/>
  </protectedRanges>
  <mergeCells count="36">
    <mergeCell ref="AC6:AC7"/>
    <mergeCell ref="AD6:AD7"/>
    <mergeCell ref="AF6:AF7"/>
    <mergeCell ref="T6:U7"/>
    <mergeCell ref="V6:W7"/>
    <mergeCell ref="X6:Y7"/>
    <mergeCell ref="Z6:Z7"/>
    <mergeCell ref="AA6:AB7"/>
    <mergeCell ref="AJ2:AK2"/>
    <mergeCell ref="A3:AK3"/>
    <mergeCell ref="A4:A8"/>
    <mergeCell ref="B4:B8"/>
    <mergeCell ref="C4:C7"/>
    <mergeCell ref="AE4:AI4"/>
    <mergeCell ref="AJ4:AJ7"/>
    <mergeCell ref="AK4:AK7"/>
    <mergeCell ref="D5:D7"/>
    <mergeCell ref="E5:AD5"/>
    <mergeCell ref="AG6:AG7"/>
    <mergeCell ref="AH6:AH7"/>
    <mergeCell ref="AI6:AI7"/>
    <mergeCell ref="AE5:AE7"/>
    <mergeCell ref="AF5:AI5"/>
    <mergeCell ref="E6:E7"/>
    <mergeCell ref="R6:S7"/>
    <mergeCell ref="F7:G7"/>
    <mergeCell ref="H7:I7"/>
    <mergeCell ref="J7:K7"/>
    <mergeCell ref="L7:M7"/>
    <mergeCell ref="N7:O7"/>
    <mergeCell ref="P7:Q7"/>
    <mergeCell ref="A11:B11"/>
    <mergeCell ref="A17:B17"/>
    <mergeCell ref="A23:B23"/>
    <mergeCell ref="A10:B10"/>
    <mergeCell ref="F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Списки</vt:lpstr>
      <vt:lpstr>Таблица 1</vt:lpstr>
      <vt:lpstr>Таблица 2</vt:lpstr>
      <vt:lpstr>Таблица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 Николай</dc:creator>
  <cp:lastModifiedBy>user</cp:lastModifiedBy>
  <cp:lastPrinted>2019-09-04T10:40:19Z</cp:lastPrinted>
  <dcterms:created xsi:type="dcterms:W3CDTF">2016-04-02T08:34:38Z</dcterms:created>
  <dcterms:modified xsi:type="dcterms:W3CDTF">2019-11-26T07:21:41Z</dcterms:modified>
</cp:coreProperties>
</file>